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14" documentId="120_S{2AC9BD13-BADA-5192-A53E-5A8FF88502F6}" xr6:coauthVersionLast="47" xr6:coauthVersionMax="47" xr10:uidLastSave="{17009984-2050-4C0A-BDB9-6E6B4539079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6" i="5"/>
  <c r="G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<sst xmlns="http://schemas.openxmlformats.org/spreadsheetml/2006/main" count="180282" uniqueCount="39126">
  <si>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</si>
  <si>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</si>
  <si>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</si>
  <si>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</si>
  <si>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</si>
  <si>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</si>
  <si>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</si>
  <si>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</si>
  <si>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</si>
  <si>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</si>
  <si>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</si>
  <si>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</si>
  <si>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</si>
  <si>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</si>
  <si>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</si>
  <si>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</si>
  <si>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</si>
  <si>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</si>
  <si>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</si>
  <si>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</si>
  <si>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</si>
  <si>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</si>
  <si>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</si>
  <si>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</si>
  <si>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</si>
  <si>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</si>
  <si>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</si>
  <si>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</si>
  <si>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</si>
  <si>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</si>
  <si>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</si>
  <si>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</si>
  <si>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</si>
  <si>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</si>
  <si>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</si>
  <si>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</si>
  <si>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</si>
  <si>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</si>
  <si>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</si>
  <si>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</si>
  <si>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</si>
  <si>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</si>
  <si>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</si>
  <si>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</si>
  <si>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</si>
  <si>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</si>
  <si>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</si>
  <si>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</si>
  <si>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</si>
  <si>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</si>
  <si>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</si>
  <si>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</si>
  <si>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</si>
  <si>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</si>
  <si>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</si>
  <si>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</si>
  <si>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</si>
  <si>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</si>
  <si>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</si>
  <si>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</si>
  <si>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</si>
  <si>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</si>
  <si>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</si>
  <si>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</si>
  <si>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</si>
  <si>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</si>
  <si>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</si>
  <si>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</si>
  <si>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</si>
  <si>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</si>
  <si>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</si>
  <si>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</si>
  <si>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</si>
  <si>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</si>
  <si>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</si>
  <si>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</si>
  <si>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</si>
  <si>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</si>
  <si>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</si>
  <si>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</si>
  <si>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</si>
  <si>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</si>
  <si>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</si>
  <si>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</si>
  <si>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</si>
  <si>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</si>
  <si>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</si>
  <si>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</si>
  <si>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</si>
  <si>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</si>
  <si>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</si>
  <si>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</si>
  <si>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</si>
  <si>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</si>
  <si>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</si>
  <si>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</si>
  <si>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</si>
  <si>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</si>
  <si>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</si>
  <si>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</si>
  <si>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</si>
  <si>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</si>
  <si>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</si>
  <si>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</si>
  <si>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</si>
  <si>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</si>
  <si>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</si>
  <si>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</si>
  <si>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</si>
  <si>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</si>
  <si>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</si>
  <si>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</si>
  <si>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</si>
  <si>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</si>
  <si>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</si>
  <si>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</si>
  <si>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</si>
  <si>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</si>
  <si>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</si>
  <si>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</si>
  <si>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</si>
  <si>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</si>
  <si>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</si>
  <si>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</si>
  <si>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</si>
  <si>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</si>
  <si>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</si>
  <si>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</si>
  <si>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</si>
  <si>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</si>
  <si>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</si>
  <si>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</si>
  <si>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</si>
  <si>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</si>
  <si>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</si>
  <si>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</si>
  <si>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</si>
  <si>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</si>
  <si>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</si>
  <si>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</si>
  <si>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</si>
  <si>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</si>
  <si>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</si>
  <si>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</si>
  <si>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</si>
  <si>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</si>
  <si>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</si>
  <si>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</si>
  <si>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</si>
  <si>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</si>
  <si>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</si>
  <si>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</si>
  <si>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</si>
  <si>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</si>
  <si>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</si>
  <si>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</si>
  <si>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</si>
  <si>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</si>
  <si>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</si>
  <si>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</si>
  <si>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</si>
  <si>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</si>
  <si>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</si>
  <si>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</si>
  <si>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</si>
  <si>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</si>
  <si>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</si>
  <si>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</si>
  <si>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</si>
  <si>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</si>
  <si>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</si>
  <si>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</si>
  <si>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</si>
  <si>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</si>
  <si>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</si>
  <si>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</si>
  <si>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</si>
  <si>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</si>
  <si>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</si>
  <si>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</si>
  <si>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</si>
  <si>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</si>
  <si>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</si>
  <si>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</si>
  <si>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</si>
  <si>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</si>
  <si>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</si>
  <si>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</si>
  <si>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</si>
  <si>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</si>
  <si>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</si>
  <si>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</si>
  <si>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</si>
  <si>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</si>
  <si>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</si>
  <si>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</si>
  <si>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</si>
  <si>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</si>
  <si>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</si>
  <si>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</si>
  <si>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</si>
  <si>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</si>
  <si>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</si>
  <si>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</si>
  <si>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</si>
  <si>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</si>
  <si>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</si>
  <si>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</si>
  <si>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</si>
  <si>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</si>
  <si>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</si>
  <si>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</si>
  <si>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</si>
  <si>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</si>
  <si>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</si>
  <si>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</si>
  <si>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</si>
  <si>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</si>
  <si>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</si>
  <si>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</si>
  <si>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</si>
  <si>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</si>
  <si>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</si>
  <si>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</si>
  <si>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</si>
  <si>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</si>
  <si>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</si>
  <si>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</si>
  <si>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</si>
  <si>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</si>
  <si>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</si>
  <si>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</si>
  <si>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</si>
  <si>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</si>
  <si>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</si>
  <si>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</si>
  <si>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</si>
  <si>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</si>
  <si>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</si>
  <si>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</si>
  <si>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</si>
  <si>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</si>
  <si>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</si>
  <si>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</si>
  <si>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</si>
  <si>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</si>
  <si>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</si>
  <si>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</si>
  <si>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</si>
  <si>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</si>
  <si>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</si>
  <si>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</si>
  <si>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</si>
  <si>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</si>
  <si>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</si>
  <si>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</si>
  <si>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</si>
  <si>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</si>
  <si>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</si>
  <si>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</si>
  <si>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</si>
  <si>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</si>
  <si>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</si>
  <si>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</si>
  <si>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</si>
  <si>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</si>
  <si>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</si>
  <si>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</si>
  <si>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</si>
  <si>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</si>
  <si>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</si>
  <si>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</si>
  <si>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</si>
  <si>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</si>
  <si>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</si>
  <si>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</si>
  <si>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</si>
  <si>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</si>
  <si>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</si>
  <si>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</si>
  <si>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</si>
  <si>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</si>
  <si>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</si>
  <si>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</si>
  <si>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</si>
  <si>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</si>
  <si>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</si>
  <si>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</si>
  <si>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</si>
  <si>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</si>
  <si>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</si>
  <si>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</si>
  <si>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</si>
  <si>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</si>
  <si>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</si>
  <si>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</si>
  <si>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</si>
  <si>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</si>
  <si>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</si>
  <si>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</si>
  <si>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</si>
  <si>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</si>
  <si>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</si>
  <si>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</si>
  <si>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</si>
  <si>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</si>
  <si>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</si>
  <si>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</si>
  <si>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</si>
  <si>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</si>
  <si>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</si>
  <si>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</si>
  <si>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</si>
  <si>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</si>
  <si>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</si>
  <si>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</si>
  <si>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</si>
  <si>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</si>
  <si>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</si>
  <si>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</si>
  <si>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</si>
  <si>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</si>
  <si>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</si>
  <si>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</si>
  <si>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</si>
  <si>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</si>
  <si>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</si>
  <si>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</si>
  <si>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</si>
  <si>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</si>
  <si>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</si>
  <si>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</si>
  <si>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</si>
  <si>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</si>
  <si>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</si>
  <si>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</si>
  <si>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</si>
  <si>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</si>
  <si>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</si>
  <si>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</si>
  <si>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</si>
  <si>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</si>
  <si>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</si>
  <si>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</si>
  <si>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</si>
  <si>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</si>
  <si>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</si>
  <si>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</si>
  <si>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</si>
  <si>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</si>
  <si>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</si>
  <si>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</si>
  <si>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</si>
  <si>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</si>
  <si>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</si>
  <si>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</si>
  <si>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</si>
  <si>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</si>
  <si>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</si>
  <si>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</si>
  <si>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</si>
  <si>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</si>
  <si>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</si>
  <si>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</si>
  <si>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</si>
  <si>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</si>
  <si>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</si>
  <si>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</si>
  <si>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</si>
  <si>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</si>
  <si>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</si>
  <si>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</si>
  <si>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</si>
  <si>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</si>
  <si>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</si>
  <si>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</si>
  <si>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</si>
  <si>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</si>
  <si>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</si>
  <si>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</si>
  <si>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</si>
  <si>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</si>
  <si>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</si>
  <si>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</si>
  <si>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</si>
  <si>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</si>
  <si>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</si>
  <si>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</si>
  <si>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</si>
  <si>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</si>
  <si>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</si>
  <si>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</si>
  <si>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</si>
  <si>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</si>
  <si>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</si>
  <si>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</si>
  <si>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</si>
  <si>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</si>
  <si>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</si>
  <si>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</si>
  <si>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</si>
  <si>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</si>
  <si>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</si>
  <si>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</si>
  <si>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</si>
  <si>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</si>
  <si>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</si>
  <si>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</si>
  <si>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</si>
  <si>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</si>
  <si>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</si>
  <si>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</si>
  <si>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</si>
  <si>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</si>
  <si>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</si>
  <si>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</si>
  <si>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</si>
  <si>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</si>
  <si>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</si>
  <si>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</si>
  <si>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</si>
  <si>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</si>
  <si>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</si>
  <si>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</si>
  <si>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</si>
  <si>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</si>
  <si>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</si>
  <si>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</si>
  <si>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</si>
  <si>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</si>
  <si>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</si>
  <si>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</si>
  <si>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</si>
  <si>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</si>
  <si>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</si>
  <si>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</si>
  <si>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</si>
  <si>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</si>
  <si>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</si>
  <si>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</si>
  <si>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</si>
  <si>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</si>
  <si>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</si>
  <si>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</si>
  <si>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</si>
  <si>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</si>
  <si>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</si>
  <si>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</si>
  <si>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</si>
  <si>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</si>
  <si>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</si>
  <si>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</si>
  <si>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</si>
  <si>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</si>
  <si>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</si>
  <si>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</si>
  <si>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</si>
  <si>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</si>
  <si>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</si>
  <si>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</si>
  <si>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</si>
  <si>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</si>
  <si>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</si>
  <si>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</si>
  <si>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</si>
  <si>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</si>
  <si>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</si>
  <si>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</si>
  <si>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</si>
  <si>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</si>
  <si>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</si>
  <si>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</si>
  <si>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</si>
  <si>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</si>
  <si>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</si>
  <si>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</si>
  <si>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</si>
  <si>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</si>
  <si>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</si>
  <si>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</si>
  <si>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</si>
  <si>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</si>
  <si>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</si>
  <si>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</si>
  <si>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</si>
  <si>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</si>
  <si>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</si>
  <si>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</si>
  <si>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</si>
  <si>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</si>
  <si>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</si>
  <si>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</si>
  <si>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</si>
  <si>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</si>
  <si>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</si>
  <si>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</si>
  <si>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</si>
  <si>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</si>
  <si>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</si>
  <si>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</si>
  <si>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</si>
  <si>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</si>
  <si>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</si>
  <si>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</si>
  <si>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</si>
  <si>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</si>
  <si>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</si>
  <si>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</si>
  <si>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</si>
  <si>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</si>
  <si>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</si>
  <si>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</si>
  <si>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</si>
  <si>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</si>
  <si>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</si>
  <si>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</si>
  <si>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</si>
  <si>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</si>
  <si>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</si>
  <si>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</si>
  <si>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</si>
  <si>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</si>
  <si>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</si>
  <si>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</si>
  <si>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</si>
  <si>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</si>
  <si>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</si>
  <si>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</si>
  <si>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</si>
  <si>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</si>
  <si>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</si>
  <si>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</si>
  <si>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</si>
  <si>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</si>
  <si>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</si>
  <si>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</si>
  <si>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</si>
  <si>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</si>
  <si>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</si>
  <si>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</si>
  <si>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</si>
  <si>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</si>
  <si>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</si>
  <si>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</si>
  <si>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</si>
  <si>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</si>
  <si>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</si>
  <si>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</si>
  <si>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</si>
  <si>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</si>
  <si>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</si>
  <si>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</si>
  <si>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</si>
  <si>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</si>
  <si>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</si>
  <si>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</si>
  <si>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</si>
  <si>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</si>
  <si>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</si>
  <si>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</si>
  <si>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</si>
  <si>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</si>
  <si>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</si>
  <si>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</si>
  <si>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</si>
  <si>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</si>
  <si>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</si>
  <si>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</si>
  <si>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</si>
  <si>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</si>
  <si>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</si>
  <si>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</si>
  <si>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</si>
  <si>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</si>
  <si>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</si>
  <si>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</si>
  <si>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</si>
  <si>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</si>
  <si>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</si>
  <si>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</si>
  <si>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</si>
  <si>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</si>
  <si>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</si>
  <si>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</si>
  <si>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</si>
  <si>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</si>
  <si>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</si>
  <si>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</si>
  <si>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</si>
  <si>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</si>
  <si>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</si>
  <si>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</si>
  <si>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</si>
  <si>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</si>
  <si>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</si>
  <si>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</si>
  <si>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</si>
  <si>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</si>
  <si>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</si>
  <si>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</si>
  <si>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</si>
  <si>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</si>
  <si>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</si>
  <si>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</si>
  <si>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</si>
  <si>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</si>
  <si>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</si>
  <si>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</si>
  <si>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</si>
  <si>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</si>
  <si>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</si>
  <si>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</si>
  <si>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</si>
  <si>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</si>
  <si>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</si>
  <si>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</si>
  <si>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</si>
  <si>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</si>
  <si>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</si>
  <si>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</si>
  <si>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</si>
  <si>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</si>
  <si>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</si>
  <si>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</si>
  <si>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</si>
  <si>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</si>
  <si>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</si>
  <si>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</si>
  <si>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</si>
  <si>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</si>
  <si>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</si>
  <si>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</si>
  <si>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</si>
  <si>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</si>
  <si>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</si>
  <si>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</si>
  <si>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</si>
  <si>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</si>
  <si>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</si>
  <si>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</si>
  <si>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</si>
  <si>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</si>
  <si>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</si>
  <si>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</si>
  <si>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</si>
  <si>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</si>
  <si>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</si>
  <si>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</si>
  <si>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</si>
  <si>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</si>
  <si>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</si>
  <si>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</si>
  <si>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</si>
  <si>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</si>
  <si>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</si>
  <si>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</si>
  <si>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</si>
  <si>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</si>
  <si>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</si>
  <si>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</si>
  <si>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</si>
  <si>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</si>
  <si>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</si>
  <si>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</si>
  <si>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</si>
  <si>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</si>
  <si>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</si>
  <si>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</si>
  <si>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</si>
  <si>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</si>
  <si>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</si>
  <si>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</si>
  <si>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</si>
  <si>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</si>
  <si>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</si>
  <si>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</si>
  <si>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</si>
  <si>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</si>
  <si>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</si>
  <si>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</si>
  <si>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</si>
  <si>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</si>
  <si>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</si>
  <si>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</si>
  <si>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</si>
  <si>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</si>
  <si>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</si>
  <si>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</si>
  <si>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</si>
  <si>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</si>
  <si>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</si>
  <si>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</si>
  <si>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</si>
  <si>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</si>
  <si>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</si>
  <si>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</si>
  <si>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</si>
  <si>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</si>
  <si>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</si>
  <si>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</si>
  <si>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</si>
  <si>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</si>
  <si>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</si>
  <si>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</si>
  <si>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</si>
  <si>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</si>
  <si>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</si>
  <si>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</si>
  <si>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</si>
  <si>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</si>
  <si>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</si>
  <si>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</si>
  <si>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</si>
  <si>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</si>
  <si>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</si>
  <si>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</si>
  <si>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</si>
  <si>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</si>
  <si>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</si>
  <si>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</si>
  <si>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</si>
  <si>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</si>
  <si>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</si>
  <si>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</si>
  <si>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</si>
  <si>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</si>
  <si>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</si>
  <si>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</si>
  <si>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</si>
  <si>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</si>
  <si>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</si>
  <si>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</si>
  <si>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</si>
  <si>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</si>
  <si>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</si>
  <si>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</si>
  <si>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</si>
  <si>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</si>
  <si>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</si>
  <si>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</si>
  <si>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</si>
  <si>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</si>
  <si>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</si>
  <si>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</si>
  <si>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</si>
  <si>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</si>
  <si>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</si>
  <si>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</si>
  <si>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</si>
  <si>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</si>
  <si>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</si>
  <si>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</si>
  <si>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</si>
  <si>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</si>
  <si>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</si>
  <si>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</si>
  <si>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</si>
  <si>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</si>
  <si>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</si>
  <si>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</si>
  <si>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</si>
  <si>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</si>
  <si>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</si>
  <si>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</si>
  <si>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</si>
  <si>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</si>
  <si>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</si>
  <si>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</si>
  <si>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</si>
  <si>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</si>
  <si>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</si>
  <si>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</si>
  <si>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</si>
  <si>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</si>
  <si>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</si>
  <si>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</si>
  <si>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</si>
  <si>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</si>
  <si>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</si>
  <si>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</si>
  <si>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</si>
  <si>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</si>
  <si>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</si>
  <si>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</si>
  <si>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</si>
  <si>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</si>
  <si>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</si>
  <si>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</si>
  <si>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</si>
  <si>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</si>
  <si>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</si>
  <si>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</si>
  <si>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</si>
  <si>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</si>
  <si>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</si>
  <si>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</si>
  <si>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</si>
  <si>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</si>
  <si>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</si>
  <si>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</si>
  <si>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</si>
  <si>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</si>
  <si>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</si>
  <si>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</si>
  <si>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</si>
  <si>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</si>
  <si>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</si>
  <si>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</si>
  <si>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</si>
  <si>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</si>
  <si>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</si>
  <si>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</si>
  <si>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</si>
  <si>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</si>
  <si>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</si>
  <si>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</si>
  <si>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</si>
  <si>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</si>
  <si>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</si>
  <si>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</si>
  <si>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</si>
  <si>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</si>
  <si>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</si>
  <si>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</si>
  <si>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</si>
  <si>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</si>
  <si>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</si>
  <si>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</si>
  <si>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</si>
  <si>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</si>
  <si>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</si>
  <si>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</si>
  <si>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</si>
  <si>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</si>
  <si>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</si>
  <si>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</si>
  <si>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</si>
  <si>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</si>
  <si>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</si>
  <si>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</si>
  <si>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</si>
  <si>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</si>
  <si>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</si>
  <si>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</si>
  <si>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</si>
  <si>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</si>
  <si>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</si>
  <si>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</si>
  <si>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</si>
  <si>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</si>
  <si>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</si>
  <si>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</si>
  <si>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</si>
  <si>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</si>
  <si>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</si>
  <si>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</si>
  <si>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</si>
  <si>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</si>
  <si>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</si>
  <si>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</si>
  <si>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</si>
  <si>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</si>
  <si>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</si>
  <si>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</si>
  <si>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</si>
  <si>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</si>
  <si>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</si>
  <si>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</si>
  <si>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</si>
  <si>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</si>
  <si>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</si>
  <si>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</si>
  <si>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</si>
  <si>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</si>
  <si>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</si>
  <si>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</si>
  <si>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</si>
  <si>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</si>
  <si>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</si>
  <si>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</si>
  <si>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</si>
  <si>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</si>
  <si>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</si>
  <si>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</si>
  <si>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</si>
  <si>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</si>
  <si>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</si>
  <si>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</si>
  <si>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</si>
  <si>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</si>
  <si>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</si>
  <si>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</si>
  <si>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</si>
  <si>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</si>
  <si>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</si>
  <si>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</si>
  <si>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</si>
  <si>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</si>
  <si>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</si>
  <si>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</si>
  <si>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</si>
  <si>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</si>
  <si>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</si>
  <si>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</si>
  <si>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</si>
  <si>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</si>
  <si>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</si>
  <si>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</si>
  <si>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</si>
  <si>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</si>
  <si>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</si>
  <si>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</si>
  <si>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</si>
  <si>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</si>
  <si>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</si>
  <si>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</si>
  <si>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</si>
  <si>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</si>
  <si>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</si>
  <si>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</si>
  <si>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</si>
  <si>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</si>
  <si>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</si>
  <si>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</si>
  <si>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</si>
  <si>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</si>
  <si>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</si>
  <si>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</si>
  <si>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</si>
  <si>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</si>
  <si>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</si>
  <si>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</si>
  <si>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</si>
  <si>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</si>
  <si>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</si>
  <si>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</si>
  <si>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</si>
  <si>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</si>
  <si>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</si>
  <si>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</si>
  <si>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</si>
  <si>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</si>
  <si>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</si>
  <si>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</si>
  <si>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</si>
  <si>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</si>
  <si>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</si>
  <si>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</si>
  <si>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</si>
  <si>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</si>
  <si>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</si>
  <si>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</si>
  <si>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</si>
  <si>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</si>
  <si>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</si>
  <si>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</si>
  <si>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</si>
  <si>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</si>
  <si>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</si>
  <si>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</si>
  <si>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</si>
  <si>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</si>
  <si>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</si>
  <si>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</si>
  <si>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</si>
  <si>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</si>
  <si>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</si>
  <si>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</si>
  <si>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</si>
  <si>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</si>
  <si>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</si>
  <si>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</si>
  <si>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</si>
  <si>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</si>
  <si>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</si>
  <si>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</si>
  <si>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</si>
  <si>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</si>
  <si>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</si>
  <si>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</si>
  <si>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</si>
  <si>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</si>
  <si>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</si>
  <si>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</si>
  <si>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</si>
  <si>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</si>
  <si>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</si>
  <si>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</si>
  <si>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</si>
  <si>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</si>
  <si>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</si>
  <si>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</si>
  <si>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</si>
  <si>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</si>
  <si>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</si>
  <si>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</si>
  <si>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</si>
  <si>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</si>
  <si>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</si>
  <si>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</si>
  <si>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</si>
  <si>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</si>
  <si>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</si>
  <si>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</si>
  <si>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</si>
  <si>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</si>
  <si>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</si>
  <si>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</si>
  <si>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</si>
  <si>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</si>
  <si>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</si>
  <si>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</si>
  <si>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</si>
  <si>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</si>
  <si>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</si>
  <si>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</si>
  <si>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</si>
  <si>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</si>
  <si>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</si>
  <si>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</si>
  <si>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</si>
  <si>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</si>
  <si>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</si>
  <si>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</si>
  <si>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</si>
  <si>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</si>
  <si>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</si>
  <si>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</si>
  <si>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</si>
  <si>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</si>
  <si>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</si>
  <si>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</si>
  <si>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</si>
  <si>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</si>
  <si>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</si>
  <si>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</si>
  <si>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</si>
  <si>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</si>
  <si>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</si>
  <si>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</si>
  <si>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</si>
  <si>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</si>
  <si>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</si>
  <si>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</si>
  <si>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</si>
  <si>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</si>
  <si>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</si>
  <si>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</si>
  <si>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</si>
  <si>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</si>
  <si>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</si>
  <si>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</si>
  <si>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</si>
  <si>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</si>
  <si>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</si>
  <si>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</si>
  <si>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</si>
  <si>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</si>
  <si>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</si>
  <si>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</si>
  <si>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</si>
  <si>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</si>
  <si>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</si>
  <si>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</si>
  <si>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</si>
  <si>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</si>
  <si>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</si>
  <si>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</si>
  <si>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</si>
  <si>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</si>
  <si>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</si>
  <si>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</si>
  <si>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</si>
  <si>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</si>
  <si>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</si>
  <si>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</si>
  <si>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</si>
  <si>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</si>
  <si>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</si>
  <si>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</si>
  <si>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</si>
  <si>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</si>
  <si>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</si>
  <si>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</si>
  <si>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</si>
  <si>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</si>
  <si>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</si>
  <si>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</si>
  <si>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</si>
  <si>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</si>
  <si>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</si>
  <si>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</si>
  <si>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</si>
  <si>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</si>
  <si>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</si>
  <si>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</si>
  <si>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</si>
  <si>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</si>
  <si>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</si>
  <si>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</si>
  <si>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</si>
  <si>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</si>
  <si>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</si>
  <si>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</si>
  <si>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</si>
  <si>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</si>
  <si>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</si>
  <si>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</si>
  <si>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</si>
  <si>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</si>
  <si>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</si>
  <si>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</si>
  <si>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</si>
  <si>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</si>
  <si>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</si>
  <si>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</si>
  <si>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</si>
  <si>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</si>
  <si>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</si>
  <si>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</si>
  <si>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</si>
  <si>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</si>
  <si>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</si>
  <si>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</si>
  <si>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</si>
  <si>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</si>
  <si>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</si>
  <si>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</si>
  <si>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</si>
  <si>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</si>
  <si>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</si>
  <si>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</si>
  <si>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</si>
  <si>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</si>
  <si>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</si>
  <si>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</si>
  <si>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</si>
  <si>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</si>
  <si>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</si>
  <si>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</si>
  <si>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</si>
  <si>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</si>
  <si>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</si>
  <si>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</si>
  <si>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</si>
  <si>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</si>
  <si>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</si>
  <si>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</si>
  <si>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</si>
  <si>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</si>
  <si>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</si>
  <si>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</si>
  <si>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</si>
  <si>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</si>
  <si>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</si>
  <si>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</si>
  <si>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</si>
  <si>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</si>
  <si>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</si>
  <si>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</si>
  <si>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</si>
  <si>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</si>
  <si>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</si>
  <si>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</si>
  <si>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</si>
  <si>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</si>
  <si>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</si>
  <si>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</si>
  <si>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</si>
  <si>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</si>
  <si>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</si>
  <si>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</si>
  <si>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</si>
  <si>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</si>
  <si>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</si>
  <si>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</si>
  <si>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</si>
  <si>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</si>
  <si>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</si>
  <si>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</si>
  <si>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</si>
  <si>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</si>
  <si>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</si>
  <si>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</si>
  <si>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</si>
  <si>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</si>
  <si>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</si>
  <si>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</si>
  <si>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</si>
  <si>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</si>
  <si>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</si>
  <si>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</si>
  <si>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</si>
  <si>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</si>
  <si>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</si>
  <si>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</si>
  <si>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</si>
  <si>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</si>
  <si>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</si>
  <si>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</si>
  <si>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</si>
  <si>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</si>
  <si>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</si>
  <si>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</si>
  <si>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</si>
  <si>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</si>
  <si>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</si>
  <si>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</si>
  <si>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</si>
  <si>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</si>
  <si>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</si>
  <si>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</si>
  <si>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</si>
  <si>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</si>
  <si>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</si>
  <si>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</si>
  <si>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</si>
  <si>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</si>
  <si>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</si>
  <si>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</si>
  <si>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</si>
  <si>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</si>
  <si>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</si>
  <si>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</si>
  <si>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</si>
  <si>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</si>
  <si>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</si>
  <si>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</si>
  <si>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</si>
  <si>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</si>
  <si>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</si>
  <si>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</si>
  <si>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</si>
  <si>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</si>
  <si>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</si>
  <si>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</si>
  <si>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</si>
  <si>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</si>
  <si>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</si>
  <si>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</si>
  <si>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</si>
  <si>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</si>
  <si>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</si>
  <si>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</si>
  <si>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</si>
  <si>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</si>
  <si>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</si>
  <si>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</si>
  <si>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</si>
  <si>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</si>
  <si>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</si>
  <si>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</si>
  <si>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</si>
  <si>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</si>
  <si>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</si>
  <si>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</si>
  <si>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</si>
  <si>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</si>
  <si>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</si>
  <si>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</si>
  <si>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</si>
  <si>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</si>
  <si>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</si>
  <si>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</si>
  <si>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</si>
  <si>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</si>
  <si>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</si>
  <si>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</si>
  <si>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</si>
  <si>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</si>
  <si>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</si>
  <si>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</si>
  <si>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</si>
  <si>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</si>
  <si>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</si>
  <si>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</si>
  <si>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</si>
  <si>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</si>
  <si>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</si>
  <si>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</si>
  <si>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</si>
  <si>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</si>
  <si>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</si>
  <si>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</si>
  <si>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</si>
  <si>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</si>
  <si>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</si>
  <si>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</si>
  <si>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</si>
  <si>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</si>
  <si>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</si>
  <si>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</si>
  <si>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</si>
  <si>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</si>
  <si>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</si>
  <si>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</si>
  <si>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</si>
  <si>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</si>
  <si>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</si>
  <si>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</si>
  <si>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</si>
  <si>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</si>
  <si>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</si>
  <si>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</si>
  <si>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</si>
  <si>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</si>
  <si>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</si>
  <si>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</si>
  <si>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</si>
  <si>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</si>
  <si>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</si>
  <si>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</si>
  <si>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</si>
  <si>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</si>
  <si>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</si>
  <si>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</si>
  <si>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</si>
  <si>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</si>
  <si>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</si>
  <si>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</si>
  <si>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</si>
  <si>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</si>
  <si>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</si>
  <si>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</si>
  <si>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</si>
  <si>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</si>
  <si>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</si>
  <si>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</si>
  <si>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</si>
  <si>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</si>
  <si>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</si>
  <si>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</si>
  <si>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</si>
  <si>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</si>
  <si>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</si>
  <si>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</si>
  <si>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</si>
  <si>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</si>
  <si>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</si>
  <si>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</si>
  <si>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</si>
  <si>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</si>
  <si>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</si>
  <si>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</si>
  <si>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</si>
  <si>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</si>
  <si>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</si>
  <si>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</si>
  <si>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</si>
  <si>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</si>
  <si>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</si>
  <si>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</si>
  <si>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</si>
  <si>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</si>
  <si>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</si>
  <si>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</si>
  <si>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</si>
  <si>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</si>
  <si>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</si>
  <si>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</si>
  <si>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</si>
  <si>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</si>
  <si>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</si>
  <si>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</si>
  <si>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</si>
  <si>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</si>
  <si>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</si>
  <si>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</si>
  <si>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</si>
  <si>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</si>
  <si>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</si>
  <si>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</si>
  <si>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</si>
  <si>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</si>
  <si>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</si>
  <si>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</si>
  <si>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</si>
  <si>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</si>
  <si>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</si>
  <si>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</si>
  <si>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</si>
  <si>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</si>
  <si>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</si>
  <si>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</si>
  <si>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</si>
  <si>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</si>
  <si>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</si>
  <si>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</si>
  <si>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</si>
  <si>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</si>
  <si>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</si>
  <si>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</si>
  <si>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</si>
  <si>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</si>
  <si>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</si>
  <si>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</si>
  <si>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</si>
  <si>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</si>
  <si>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</si>
  <si>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</si>
  <si>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</si>
  <si>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</si>
  <si>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</si>
  <si>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</si>
  <si>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</si>
  <si>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</si>
  <si>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</si>
  <si>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</si>
  <si>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</si>
  <si>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</si>
  <si>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</si>
  <si>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</si>
  <si>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</si>
  <si>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</si>
  <si>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</si>
  <si>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</si>
  <si>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</si>
  <si>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</si>
  <si>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</si>
  <si>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</si>
  <si>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</si>
  <si>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</si>
  <si>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</si>
  <si>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</si>
  <si>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</si>
  <si>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</si>
  <si>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</si>
  <si>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</si>
  <si>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</si>
  <si>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</si>
  <si>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</si>
  <si>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</si>
  <si>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</si>
  <si>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</si>
  <si>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</si>
  <si>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</si>
  <si>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</si>
  <si>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</si>
  <si>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</si>
  <si>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</si>
  <si>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</si>
  <si>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</si>
  <si>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</si>
  <si>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</si>
  <si>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</si>
  <si>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</si>
  <si>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</si>
  <si>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</si>
  <si>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</si>
  <si>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</si>
  <si>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</si>
  <si>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</si>
  <si>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</si>
  <si>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</si>
  <si>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</si>
  <si>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</si>
  <si>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</si>
  <si>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</si>
  <si>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</si>
  <si>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</si>
  <si>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</si>
  <si>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</si>
  <si>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</si>
  <si>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</si>
  <si>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</si>
  <si>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</si>
  <si>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</si>
  <si>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</si>
  <si>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</si>
  <si>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</si>
  <si>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</si>
  <si>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</si>
  <si>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</si>
  <si>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</si>
  <si>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</si>
  <si>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</si>
  <si>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</si>
  <si>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</si>
  <si>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</si>
  <si>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</si>
  <si>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</si>
  <si>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</si>
  <si>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</si>
  <si>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</si>
  <si>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</si>
  <si>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</si>
  <si>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</si>
  <si>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</si>
  <si>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</si>
  <si>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</si>
  <si>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</si>
  <si>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</si>
  <si>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</si>
  <si>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</si>
  <si>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</si>
  <si>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</si>
  <si>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</si>
  <si>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</si>
  <si>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</si>
  <si>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</si>
  <si>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</si>
  <si>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</si>
  <si>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</si>
  <si>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</si>
  <si>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</si>
  <si>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</si>
  <si>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</si>
  <si>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</si>
  <si>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</si>
  <si>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</si>
  <si>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</si>
  <si>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</si>
  <si>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</si>
  <si>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</si>
  <si>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</si>
  <si>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</si>
  <si>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</si>
  <si>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</si>
  <si>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</si>
  <si>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</si>
  <si>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</si>
  <si>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</si>
  <si>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</si>
  <si>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</si>
  <si>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</si>
  <si>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</si>
  <si>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</si>
  <si>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</si>
  <si>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</si>
  <si>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</si>
  <si>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</si>
  <si>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</si>
  <si>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</si>
  <si>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</si>
  <si>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</si>
  <si>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</si>
  <si>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</si>
  <si>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</si>
  <si>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</si>
  <si>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</si>
  <si>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</si>
  <si>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</si>
  <si>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</si>
  <si>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</si>
  <si>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</si>
  <si>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</si>
  <si>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</si>
  <si>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</si>
  <si>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</si>
  <si>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</si>
  <si>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</si>
  <si>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</si>
  <si>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</si>
  <si>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</si>
  <si>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</si>
  <si>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</si>
  <si>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</si>
  <si>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</si>
  <si>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</si>
  <si>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</si>
  <si>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</si>
  <si>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</si>
  <si>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</si>
  <si>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</si>
  <si>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</si>
  <si>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</si>
  <si>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</si>
  <si>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</si>
  <si>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</si>
  <si>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</si>
  <si>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</si>
  <si>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</si>
  <si>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</si>
  <si>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</si>
  <si>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</si>
  <si>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</si>
  <si>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</si>
  <si>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</si>
  <si>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</si>
  <si>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</si>
  <si>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</si>
  <si>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</si>
  <si>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</si>
  <si>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</si>
  <si>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</si>
  <si>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</si>
  <si>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</si>
  <si>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</si>
  <si>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</si>
  <si>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</si>
  <si>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</si>
  <si>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</si>
  <si>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</si>
  <si>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</si>
  <si>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</si>
  <si>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</si>
  <si>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</si>
  <si>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</si>
  <si>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</si>
  <si>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</si>
  <si>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</si>
  <si>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</si>
  <si>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</si>
  <si>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</si>
  <si>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</si>
  <si>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</si>
  <si>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</si>
  <si>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</si>
  <si>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</si>
  <si>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</si>
  <si>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</si>
  <si>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</si>
  <si>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</si>
  <si>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</si>
  <si>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</si>
  <si>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</si>
  <si>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</si>
  <si>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</si>
  <si>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</si>
  <si>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</si>
  <si>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</si>
  <si>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</si>
  <si>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</si>
  <si>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</si>
  <si>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</si>
  <si>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</si>
  <si>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</si>
  <si>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</si>
  <si>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</si>
  <si>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</si>
  <si>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</si>
  <si>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</si>
  <si>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</si>
  <si>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</si>
  <si>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</si>
  <si>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</si>
  <si>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</si>
  <si>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</si>
  <si>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</si>
  <si>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</si>
  <si>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</si>
  <si>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</si>
  <si>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</si>
  <si>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</si>
  <si>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</si>
  <si>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</si>
  <si>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</si>
  <si>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</si>
  <si>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</si>
  <si>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</si>
  <si>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</si>
  <si>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</si>
  <si>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</si>
  <si>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</si>
  <si>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</si>
  <si>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</si>
  <si>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</si>
  <si>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</si>
  <si>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</si>
  <si>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</si>
  <si>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</si>
  <si>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</si>
  <si>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</si>
  <si>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</si>
  <si>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</si>
  <si>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</si>
  <si>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</si>
  <si>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</si>
  <si>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</si>
  <si>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</si>
  <si>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</si>
  <si>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</si>
  <si>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</si>
  <si>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</si>
  <si>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</si>
  <si>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</si>
  <si>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</si>
  <si>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</si>
  <si>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</si>
  <si>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</si>
  <si>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</si>
  <si>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</si>
  <si>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</si>
  <si>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</si>
  <si>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</si>
  <si>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</si>
  <si>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</si>
  <si>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</si>
  <si>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</si>
  <si>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</si>
  <si>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</si>
  <si>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</si>
  <si>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</si>
  <si>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</si>
  <si>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</si>
  <si>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</si>
  <si>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</si>
  <si>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</si>
  <si>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</si>
  <si>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</si>
  <si>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</si>
  <si>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</si>
  <si>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</si>
  <si>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</si>
  <si>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</si>
  <si>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</si>
  <si>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</si>
  <si>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</si>
  <si>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</si>
  <si>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</si>
  <si>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</si>
  <si>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</si>
  <si>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</si>
  <si>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</si>
  <si>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</si>
  <si>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</si>
  <si>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</si>
  <si>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</si>
  <si>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</si>
  <si>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</si>
  <si>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</si>
  <si>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</si>
  <si>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</si>
  <si>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</si>
  <si>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</si>
  <si>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</si>
  <si>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</si>
  <si>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</si>
  <si>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</si>
  <si>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</si>
  <si>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</si>
  <si>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</si>
  <si>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</si>
  <si>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</si>
  <si>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</si>
  <si>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</si>
  <si>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</si>
  <si>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</si>
  <si>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</si>
  <si>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</si>
  <si>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</si>
  <si>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</si>
  <si>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</si>
  <si>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</si>
  <si>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</si>
  <si>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</si>
  <si>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</si>
  <si>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</si>
  <si>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</si>
  <si>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</si>
  <si>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</si>
  <si>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</si>
  <si>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</si>
  <si>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</si>
  <si>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</si>
  <si>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</si>
  <si>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</si>
  <si>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</si>
  <si>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</si>
  <si>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</si>
  <si>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</si>
  <si>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</si>
  <si>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</si>
  <si>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</si>
  <si>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</si>
  <si>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</si>
  <si>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</si>
  <si>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</si>
  <si>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</si>
  <si>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</si>
  <si>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</si>
  <si>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</si>
  <si>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</si>
  <si>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</si>
  <si>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</si>
  <si>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</si>
  <si>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</si>
  <si>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</si>
  <si>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</si>
  <si>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</si>
  <si>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</si>
  <si>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</si>
  <si>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</si>
  <si>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</si>
  <si>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</si>
  <si>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</si>
  <si>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</si>
  <si>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</si>
  <si>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</si>
  <si>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</si>
  <si>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</si>
  <si>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</si>
  <si>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</si>
  <si>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</si>
  <si>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</si>
  <si>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</si>
  <si>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</si>
  <si>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</si>
  <si>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</si>
  <si>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</si>
  <si>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</si>
  <si>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</si>
  <si>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</si>
  <si>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</si>
  <si>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</si>
  <si>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</si>
  <si>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</si>
  <si>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</si>
  <si>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</si>
  <si>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</si>
  <si>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</si>
  <si>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</si>
  <si>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</si>
  <si>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</si>
  <si>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</si>
  <si>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</si>
  <si>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</si>
  <si>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</si>
  <si>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</si>
  <si>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</si>
  <si>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</si>
  <si>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</si>
  <si>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</si>
  <si>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</si>
  <si>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</si>
  <si>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</si>
  <si>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</si>
  <si>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</si>
  <si>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</si>
  <si>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</si>
  <si>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</si>
  <si>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</si>
  <si>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</si>
  <si>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</si>
  <si>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</si>
  <si>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</si>
  <si>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</si>
  <si>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</si>
  <si>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</si>
  <si>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</si>
  <si>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</si>
  <si>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</si>
  <si>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</si>
  <si>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</si>
  <si>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</si>
  <si>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</si>
  <si>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</si>
  <si>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</si>
  <si>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</si>
  <si>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</si>
  <si>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</si>
  <si>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</si>
  <si>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</si>
  <si>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</si>
  <si>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</si>
  <si>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</si>
  <si>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</si>
  <si>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</si>
  <si>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</si>
  <si>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</si>
  <si>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</si>
  <si>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</si>
  <si>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</si>
  <si>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</si>
  <si>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</si>
  <si>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</si>
  <si>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</si>
  <si>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</si>
  <si>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</si>
  <si>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</si>
  <si>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</si>
  <si>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</si>
  <si>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</si>
  <si>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</si>
  <si>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</si>
  <si>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</si>
  <si>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</si>
  <si>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</si>
  <si>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</si>
  <si>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</si>
  <si>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</si>
  <si>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</si>
  <si>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</si>
  <si>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</si>
  <si>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</si>
  <si>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</si>
  <si>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</si>
  <si>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</si>
  <si>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</si>
  <si>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</si>
  <si>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</si>
  <si>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</si>
  <si>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</si>
  <si>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</si>
  <si>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</si>
  <si>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</si>
  <si>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</si>
  <si>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</si>
  <si>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</si>
  <si>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</si>
  <si>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</si>
  <si>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</si>
  <si>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</si>
  <si>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</si>
  <si>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</si>
  <si>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</si>
  <si>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</si>
  <si>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</si>
  <si>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</si>
  <si>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</si>
  <si>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</si>
  <si>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</si>
  <si>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</si>
  <si>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</si>
  <si>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</si>
  <si>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</si>
  <si>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</si>
  <si>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</si>
  <si>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</si>
  <si>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</si>
  <si>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</si>
  <si>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</si>
  <si>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</si>
  <si>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</si>
  <si>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</si>
  <si>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</si>
  <si>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</si>
  <si>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</si>
  <si>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</si>
  <si>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</si>
  <si>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</si>
  <si>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</si>
  <si>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</si>
  <si>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</si>
  <si>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</si>
  <si>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</si>
  <si>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</si>
  <si>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</si>
  <si>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</si>
  <si>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</si>
  <si>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</si>
  <si>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</si>
  <si>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</si>
  <si>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</si>
  <si>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</si>
  <si>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</si>
  <si>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</si>
  <si>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</si>
  <si>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</si>
  <si>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</si>
  <si>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</si>
  <si>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</si>
  <si>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</si>
  <si>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</si>
  <si>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</si>
  <si>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</si>
  <si>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</si>
  <si>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</si>
  <si>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</si>
  <si>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</si>
  <si>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</si>
  <si>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</si>
  <si>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</si>
  <si>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</si>
  <si>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</si>
  <si>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</si>
  <si>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</si>
  <si>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</si>
  <si>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</si>
  <si>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</si>
  <si>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</si>
  <si>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</si>
  <si>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</si>
  <si>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</si>
  <si>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</si>
  <si>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</si>
  <si>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</si>
  <si>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</si>
  <si>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</si>
  <si>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</si>
  <si>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</si>
  <si>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</si>
  <si>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</si>
  <si>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</si>
  <si>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</si>
  <si>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</si>
  <si>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</si>
  <si>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</si>
  <si>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</si>
  <si>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</si>
  <si>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</si>
  <si>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</si>
  <si>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</si>
  <si>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</si>
  <si>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</si>
  <si>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</si>
  <si>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</si>
  <si>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</si>
  <si>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</si>
  <si>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</si>
  <si>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</si>
  <si>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</si>
  <si>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</si>
  <si>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</si>
  <si>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</si>
  <si>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</si>
  <si>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</si>
  <si>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</si>
  <si>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</si>
  <si>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</si>
  <si>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</si>
  <si>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</si>
  <si>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</si>
  <si>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</si>
  <si>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</si>
  <si>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</si>
  <si>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</si>
  <si>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</si>
  <si>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</si>
  <si>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</si>
  <si>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</si>
  <si>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</si>
  <si>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</si>
  <si>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</si>
  <si>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</si>
  <si>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</si>
  <si>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</si>
  <si>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</si>
  <si>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</si>
  <si>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</si>
  <si>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</si>
  <si>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</si>
  <si>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</si>
  <si>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</si>
  <si>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</si>
  <si>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</si>
  <si>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</si>
  <si>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</si>
  <si>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</si>
  <si>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</si>
  <si>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</si>
  <si>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</si>
  <si>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</si>
  <si>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</si>
  <si>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</si>
  <si>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</si>
  <si>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</si>
  <si>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</si>
  <si>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</si>
  <si>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</si>
  <si>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</si>
  <si>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</si>
  <si>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</si>
  <si>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</si>
  <si>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</si>
  <si>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</si>
  <si>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</si>
  <si>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</si>
  <si>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</si>
  <si>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</si>
  <si>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</si>
  <si>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</si>
  <si>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</si>
  <si>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</si>
  <si>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</si>
  <si>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</si>
  <si>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</si>
  <si>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</si>
  <si>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</si>
  <si>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</si>
  <si>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</si>
  <si>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</si>
  <si>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</si>
  <si>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</si>
  <si>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</si>
  <si>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</si>
  <si>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</si>
  <si>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</si>
  <si>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</si>
  <si>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</si>
  <si>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</si>
  <si>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</si>
  <si>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</si>
  <si>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</si>
  <si>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</si>
  <si>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</si>
  <si>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</si>
  <si>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</si>
  <si>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</si>
  <si>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</si>
  <si>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</si>
  <si>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</si>
  <si>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</si>
  <si>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</si>
  <si>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</si>
  <si>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</si>
  <si>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</si>
  <si>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</si>
  <si>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</si>
  <si>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</si>
  <si>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</si>
  <si>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</si>
  <si>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</si>
  <si>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</si>
  <si>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</si>
  <si>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</si>
  <si>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</si>
  <si>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</si>
  <si>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</si>
  <si>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</si>
  <si>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</si>
  <si>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</si>
  <si>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</si>
  <si>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</si>
  <si>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</si>
  <si>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</si>
  <si>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</si>
  <si>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</si>
  <si>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</si>
  <si>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</si>
  <si>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</si>
  <si>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</si>
  <si>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</si>
  <si>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</si>
  <si>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</si>
  <si>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</si>
  <si>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</si>
  <si>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</si>
  <si>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</si>
  <si>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</si>
  <si>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</si>
  <si>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</si>
  <si>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</si>
  <si>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</si>
  <si>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</si>
  <si>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</si>
  <si>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</si>
  <si>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</si>
  <si>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</si>
  <si>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</si>
  <si>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</si>
  <si>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</si>
  <si>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</si>
  <si>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</si>
  <si>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</si>
  <si>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</si>
  <si>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</si>
  <si>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</si>
  <si>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</si>
  <si>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</si>
  <si>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</si>
  <si>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</si>
  <si>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</si>
  <si>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</si>
  <si>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</si>
  <si>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</si>
  <si>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</si>
  <si>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</si>
  <si>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</si>
  <si>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</si>
  <si>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</si>
  <si>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</si>
  <si>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</si>
  <si>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</si>
  <si>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</si>
  <si>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</si>
  <si>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</si>
  <si>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</si>
  <si>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</si>
  <si>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</si>
  <si>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</si>
  <si>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</si>
  <si>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</si>
  <si>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</si>
  <si>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</si>
  <si>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</si>
  <si>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</si>
  <si>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</si>
  <si>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</si>
  <si>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</si>
  <si>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</si>
  <si>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</si>
  <si>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</si>
  <si>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</si>
  <si>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</si>
  <si>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</si>
  <si>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</si>
  <si>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</si>
  <si>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</si>
  <si>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</si>
  <si>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</si>
  <si>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</si>
  <si>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</si>
  <si>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</si>
  <si>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</si>
  <si>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</si>
  <si>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</si>
  <si>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</si>
  <si>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</si>
  <si>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</si>
  <si>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</si>
  <si>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</si>
  <si>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</si>
  <si>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</si>
  <si>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</si>
  <si>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</si>
  <si>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</si>
  <si>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</si>
  <si>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</si>
  <si>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</si>
  <si>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</si>
  <si>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</si>
  <si>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</si>
  <si>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</si>
  <si>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</si>
  <si>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</si>
  <si>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</si>
  <si>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</si>
  <si>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</si>
  <si>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</si>
  <si>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</si>
  <si>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</si>
  <si>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</si>
  <si>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</si>
  <si>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</si>
  <si>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</si>
  <si>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</si>
  <si>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</si>
  <si>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</si>
  <si>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</si>
  <si>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</si>
  <si>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</si>
  <si>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</si>
  <si>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</si>
  <si>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</si>
  <si>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</si>
  <si>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</si>
  <si>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</si>
  <si>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</si>
  <si>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</si>
  <si>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</si>
  <si>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</si>
  <si>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</si>
  <si>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</si>
  <si>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</si>
  <si>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</si>
  <si>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</si>
  <si>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</si>
  <si>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</si>
  <si>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</si>
  <si>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</si>
  <si>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</si>
  <si>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</si>
  <si>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</si>
  <si>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</si>
  <si>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</si>
  <si>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</si>
  <si>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</si>
  <si>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</si>
  <si>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</si>
  <si>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</si>
  <si>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</si>
  <si>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</si>
  <si>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</si>
  <si>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</si>
  <si>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</si>
  <si>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</si>
  <si>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</si>
  <si>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</si>
  <si>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</si>
  <si>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</si>
  <si>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</si>
  <si>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</si>
  <si>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</si>
  <si>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</si>
  <si>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</si>
  <si>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</si>
  <si>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</si>
  <si>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</si>
  <si>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</si>
  <si>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</si>
  <si>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</si>
  <si>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</si>
  <si>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</si>
  <si>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</si>
  <si>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</si>
  <si>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</si>
  <si>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</si>
  <si>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</si>
  <si>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</si>
  <si>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</si>
  <si>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</si>
  <si>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</si>
  <si>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</si>
  <si>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</si>
  <si>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</si>
  <si>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</si>
  <si>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</si>
  <si>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</si>
  <si>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</si>
  <si>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</si>
  <si>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</si>
  <si>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</si>
  <si>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</si>
  <si>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</si>
  <si>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</si>
  <si>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</si>
  <si>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</si>
  <si>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</si>
  <si>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</si>
  <si>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</si>
  <si>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</si>
  <si>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</si>
  <si>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</si>
  <si>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</si>
  <si>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</si>
  <si>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</si>
  <si>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</si>
  <si>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</si>
  <si>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</si>
  <si>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</si>
  <si>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</si>
  <si>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</si>
  <si>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</si>
  <si>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</si>
  <si>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</si>
  <si>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</si>
  <si>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</si>
  <si>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</si>
  <si>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</si>
  <si>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</si>
  <si>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</si>
  <si>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</si>
  <si>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</si>
  <si>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</si>
  <si>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</si>
  <si>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</si>
  <si>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</si>
  <si>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</si>
  <si>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</si>
  <si>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</si>
  <si>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</si>
  <si>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</si>
  <si>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</si>
  <si>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</si>
  <si>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</si>
  <si>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</si>
  <si>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</si>
  <si>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</si>
  <si>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</si>
  <si>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</si>
  <si>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</si>
  <si>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</si>
  <si>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</si>
  <si>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</si>
  <si>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</si>
  <si>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</si>
  <si>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</si>
  <si>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</si>
  <si>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</si>
  <si>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</si>
  <si>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</si>
  <si>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</si>
  <si>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</si>
  <si>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</si>
  <si>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</si>
  <si>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</si>
  <si>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</si>
  <si>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</si>
  <si>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</si>
  <si>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</si>
  <si>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</si>
  <si>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</si>
  <si>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</si>
  <si>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</si>
  <si>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</si>
  <si>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</si>
  <si>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</si>
  <si>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</si>
  <si>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</si>
  <si>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</si>
  <si>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</si>
  <si>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</si>
  <si>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</si>
  <si>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</si>
  <si>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</si>
  <si>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</si>
  <si>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</si>
  <si>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</si>
  <si>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</si>
  <si>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</si>
  <si>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</si>
  <si>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</si>
  <si>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</si>
  <si>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</si>
  <si>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</si>
  <si>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</si>
  <si>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</si>
  <si>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</si>
  <si>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</si>
  <si>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</si>
  <si>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</si>
  <si>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</si>
  <si>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</si>
  <si>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</si>
  <si>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</si>
  <si>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</si>
  <si>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</si>
  <si>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</si>
  <si>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</si>
  <si>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</si>
  <si>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</si>
  <si>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</si>
  <si>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</si>
  <si>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</si>
  <si>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</si>
  <si>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</si>
  <si>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</si>
  <si>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</si>
  <si>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</si>
  <si>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</si>
  <si>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</si>
  <si>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</si>
  <si>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</si>
  <si>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</si>
  <si>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</si>
  <si>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</si>
  <si>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</si>
  <si>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</si>
  <si>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</si>
  <si>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</si>
  <si>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</si>
  <si>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</si>
  <si>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</si>
  <si>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</si>
  <si>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</si>
  <si>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</si>
  <si>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</si>
  <si>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</si>
  <si>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</si>
  <si>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</si>
  <si>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</si>
  <si>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</si>
  <si>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</si>
  <si>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</si>
  <si>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</si>
  <si>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</si>
  <si>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</si>
  <si>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</si>
  <si>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</si>
  <si>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</si>
  <si>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</si>
  <si>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</si>
  <si>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</si>
  <si>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</si>
  <si>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</si>
  <si>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</si>
  <si>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</si>
  <si>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</si>
  <si>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</si>
  <si>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</si>
  <si>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</si>
  <si>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</si>
  <si>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</si>
  <si>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</si>
  <si>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</si>
  <si>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</si>
  <si>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</si>
  <si>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</si>
  <si>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</si>
  <si>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</si>
  <si>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</si>
  <si>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</si>
  <si>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</si>
  <si>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</si>
  <si>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</si>
  <si>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</si>
  <si>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</si>
  <si>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</si>
  <si>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</si>
  <si>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</si>
  <si>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</si>
  <si>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</si>
  <si>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</si>
  <si>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</si>
  <si>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</si>
  <si>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</si>
  <si>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</si>
  <si>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</si>
  <si>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</si>
  <si>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</si>
  <si>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</si>
  <si>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</si>
  <si>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</si>
  <si>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</si>
  <si>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</si>
  <si>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</si>
  <si>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</si>
  <si>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</si>
  <si>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</si>
  <si>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</si>
  <si>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</si>
  <si>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</si>
  <si>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</si>
  <si>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</si>
  <si>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</si>
  <si>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</si>
  <si>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</si>
  <si>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</si>
  <si>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</si>
  <si>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</si>
  <si>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</si>
  <si>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</si>
  <si>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</si>
  <si>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</si>
  <si>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</si>
  <si>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</si>
  <si>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</si>
  <si>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</si>
  <si>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</si>
  <si>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</si>
  <si>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</si>
  <si>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</si>
  <si>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</si>
  <si>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</si>
  <si>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</si>
  <si>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</si>
  <si>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</si>
  <si>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</si>
  <si>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</si>
  <si>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</si>
  <si>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</si>
  <si>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</si>
  <si>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</si>
  <si>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</si>
  <si>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</si>
  <si>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</si>
  <si>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</si>
  <si>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</si>
  <si>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</si>
  <si>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</si>
  <si>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</si>
  <si>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</si>
  <si>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</si>
  <si>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</si>
  <si>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</si>
  <si>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</si>
  <si>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</si>
  <si>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</si>
  <si>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</si>
  <si>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</si>
  <si>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</si>
  <si>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</si>
  <si>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</si>
  <si>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</si>
  <si>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</si>
  <si>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</si>
  <si>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</si>
  <si>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</si>
  <si>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</si>
  <si>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</si>
  <si>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</si>
  <si>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</si>
  <si>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</si>
  <si>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</si>
  <si>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</si>
  <si>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</si>
  <si>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</si>
  <si>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</si>
  <si>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</si>
  <si>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</si>
  <si>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</si>
  <si>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</si>
  <si>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</si>
  <si>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</si>
  <si>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</si>
  <si>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</si>
  <si>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</si>
  <si>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</si>
  <si>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</si>
  <si>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</si>
  <si>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</si>
  <si>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</si>
  <si>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</si>
  <si>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</si>
  <si>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</si>
  <si>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</si>
  <si>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</si>
  <si>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</si>
  <si>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</si>
  <si>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</si>
  <si>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</si>
  <si>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</si>
  <si>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</si>
  <si>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</si>
  <si>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</si>
  <si>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</si>
  <si>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</si>
  <si>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</si>
  <si>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</si>
  <si>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</si>
  <si>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</si>
  <si>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</si>
  <si>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</si>
  <si>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</si>
  <si>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</si>
  <si>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</si>
  <si>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</si>
  <si>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</si>
  <si>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</si>
  <si>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</si>
  <si>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</si>
  <si>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</si>
  <si>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</si>
  <si>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</si>
  <si>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</si>
  <si>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</si>
  <si>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</si>
  <si>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</si>
  <si>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</si>
  <si>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</si>
  <si>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</si>
  <si>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</si>
  <si>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</si>
  <si>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</si>
  <si>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</si>
  <si>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</si>
  <si>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</si>
  <si>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</si>
  <si>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</si>
  <si>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</si>
  <si>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</si>
  <si>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</si>
  <si>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</si>
  <si>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</si>
  <si>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</si>
  <si>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</si>
  <si>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</si>
  <si>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</si>
  <si>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</si>
  <si>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</si>
  <si>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</si>
  <si>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</si>
  <si>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</si>
  <si>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</si>
  <si>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</si>
  <si>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</si>
  <si>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</si>
  <si>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</si>
  <si>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</si>
  <si>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</si>
  <si>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</si>
  <si>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</si>
  <si>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</si>
  <si>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</si>
  <si>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</si>
  <si>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</si>
  <si>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</si>
  <si>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</si>
  <si>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</si>
  <si>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</si>
  <si>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</si>
  <si>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</si>
  <si>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</si>
  <si>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</si>
  <si>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</si>
  <si>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</si>
  <si>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</si>
  <si>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</si>
  <si>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</si>
  <si>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</si>
  <si>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</si>
  <si>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</si>
  <si>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</si>
  <si>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</si>
  <si>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</si>
  <si>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</si>
  <si>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</si>
  <si>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</si>
  <si>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</si>
  <si>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</si>
  <si>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</si>
  <si>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</si>
  <si>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</si>
  <si>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</si>
  <si>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</si>
  <si>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</si>
  <si>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</si>
  <si>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</si>
  <si>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</si>
  <si>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</si>
  <si>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</si>
  <si>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</si>
  <si>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</si>
  <si>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</si>
  <si>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</si>
  <si>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</si>
  <si>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</si>
  <si>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</si>
  <si>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</si>
  <si>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</si>
  <si>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</si>
  <si>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</si>
  <si>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</si>
  <si>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</si>
  <si>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</si>
  <si>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</si>
  <si>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</si>
  <si>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</si>
  <si>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</si>
  <si>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</si>
  <si>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</si>
  <si>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</si>
  <si>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</si>
  <si>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</si>
  <si>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</si>
  <si>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</si>
  <si>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</si>
  <si>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</si>
  <si>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</si>
  <si>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</si>
  <si>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</si>
  <si>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</si>
  <si>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</si>
  <si>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</si>
  <si>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</si>
  <si>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</si>
  <si>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</si>
  <si>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</si>
  <si>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</si>
  <si>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</si>
  <si>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</si>
  <si>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</si>
  <si>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</si>
  <si>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</si>
  <si>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</si>
  <si>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</si>
  <si>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</si>
  <si>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</si>
  <si>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</si>
  <si>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</si>
  <si>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</si>
  <si>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</si>
  <si>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</si>
  <si>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</si>
  <si>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</si>
  <si>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</si>
  <si>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</si>
  <si>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</si>
  <si>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</si>
  <si>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</si>
  <si>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</si>
  <si>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</si>
  <si>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</si>
  <si>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</si>
  <si>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</si>
  <si>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</si>
  <si>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</si>
  <si>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</si>
  <si>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</si>
  <si>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</si>
  <si>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</si>
  <si>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</si>
  <si>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</si>
  <si>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</si>
  <si>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</si>
  <si>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</si>
  <si>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</si>
  <si>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</si>
  <si>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</si>
  <si>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</si>
  <si>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</si>
  <si>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</si>
  <si>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</si>
  <si>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</si>
  <si>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</si>
  <si>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</si>
  <si>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</si>
  <si>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</si>
  <si>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</si>
  <si>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</si>
  <si>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</si>
  <si>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</si>
  <si>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</si>
  <si>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</si>
  <si>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</si>
  <si>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</si>
  <si>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</si>
  <si>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</si>
  <si>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</si>
  <si>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</si>
  <si>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</si>
  <si>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</si>
  <si>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</si>
  <si>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</si>
  <si>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</si>
  <si>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</si>
  <si>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</si>
  <si>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</si>
  <si>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</si>
  <si>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</si>
  <si>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</si>
  <si>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</si>
  <si>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</si>
  <si>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</si>
  <si>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</si>
  <si>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</si>
  <si>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</si>
  <si>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</si>
  <si>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</si>
  <si>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</si>
  <si>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</si>
  <si>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</si>
  <si>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</si>
  <si>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</si>
  <si>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</si>
  <si>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</si>
  <si>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</si>
  <si>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</si>
  <si>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</si>
  <si>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</si>
  <si>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</si>
  <si>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</si>
  <si>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</si>
  <si>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</si>
  <si>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</si>
  <si>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</si>
  <si>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</si>
  <si>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</si>
  <si>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</si>
  <si>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</si>
  <si>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</si>
  <si>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</si>
  <si>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</si>
  <si>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</si>
  <si>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</si>
  <si>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</si>
  <si>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</si>
  <si>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</si>
  <si>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</si>
  <si>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</si>
  <si>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</si>
  <si>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</si>
  <si>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</si>
  <si>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</si>
  <si>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</si>
  <si>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</si>
  <si>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</si>
  <si>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</si>
  <si>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</si>
  <si>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</si>
  <si>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</si>
  <si>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</si>
  <si>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</si>
  <si>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</si>
  <si>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</si>
  <si>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</si>
  <si>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</si>
  <si>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</si>
  <si>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</si>
  <si>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</si>
  <si>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</si>
  <si>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</si>
  <si>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</si>
  <si>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</si>
  <si>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</si>
  <si>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</si>
  <si>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</si>
  <si>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</si>
  <si>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</si>
  <si>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</si>
  <si>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</si>
  <si>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</si>
  <si>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</si>
  <si>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</si>
  <si>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</si>
  <si>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</si>
  <si>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</si>
  <si>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</si>
  <si>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</si>
  <si>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</si>
  <si>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</si>
  <si>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</si>
  <si>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</si>
  <si>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</si>
  <si>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</si>
  <si>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</si>
  <si>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</si>
  <si>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</si>
  <si>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</si>
  <si>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</si>
  <si>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</si>
  <si>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</si>
  <si>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</si>
  <si>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</si>
  <si>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</si>
  <si>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</si>
  <si>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</si>
  <si>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</si>
  <si>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</si>
  <si>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</si>
  <si>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</si>
  <si>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</si>
  <si>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</si>
  <si>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</si>
  <si>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</si>
  <si>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</si>
  <si>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</si>
  <si>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</si>
  <si>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</si>
  <si>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</si>
  <si>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</si>
  <si>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</si>
  <si>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</si>
  <si>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</si>
  <si>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</si>
  <si>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</si>
  <si>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</si>
  <si>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</si>
  <si>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</si>
  <si>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</si>
  <si>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</si>
  <si>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</si>
  <si>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</si>
  <si>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</si>
  <si>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</si>
  <si>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</si>
  <si>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</si>
  <si>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</si>
  <si>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</si>
  <si>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</si>
  <si>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</si>
  <si>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</si>
  <si>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</si>
  <si>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</si>
  <si>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</si>
  <si>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</si>
  <si>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</si>
  <si>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</si>
  <si>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</si>
  <si>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</si>
  <si>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</si>
  <si>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</si>
  <si>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</si>
  <si>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</si>
  <si>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</si>
  <si>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</si>
  <si>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</si>
  <si>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</si>
  <si>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</si>
  <si>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</si>
  <si>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</si>
  <si>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</si>
  <si>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</si>
  <si>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</si>
  <si>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</si>
  <si>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</si>
  <si>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</si>
  <si>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</si>
  <si>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</si>
  <si>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</si>
  <si>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</si>
  <si>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</si>
  <si>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</si>
  <si>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</si>
  <si>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</si>
  <si>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</si>
  <si>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</si>
  <si>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</si>
  <si>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</si>
  <si>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</si>
  <si>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</si>
  <si>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</si>
  <si>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</si>
  <si>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</si>
  <si>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</si>
  <si>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</si>
  <si>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</si>
  <si>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</si>
  <si>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</si>
  <si>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</si>
  <si>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</si>
  <si>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</si>
  <si>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</si>
  <si>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</si>
  <si>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</si>
  <si>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</si>
  <si>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</si>
  <si>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</si>
  <si>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</si>
  <si>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</si>
  <si>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</si>
  <si>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</si>
  <si>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</si>
  <si>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</si>
  <si>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</si>
  <si>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</si>
  <si>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</si>
  <si>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</si>
  <si>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</si>
  <si>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</si>
  <si>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</si>
  <si>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</si>
  <si>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</si>
  <si>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</si>
  <si>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</si>
  <si>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</si>
  <si>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</si>
  <si>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</si>
  <si>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</si>
  <si>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</si>
  <si>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</si>
  <si>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</si>
  <si>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</si>
  <si>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</si>
  <si>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</si>
  <si>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</si>
  <si>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</si>
  <si>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</si>
  <si>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</si>
  <si>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</si>
  <si>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</si>
  <si>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</si>
  <si>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</si>
  <si>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</si>
  <si>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</si>
  <si>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</si>
  <si>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</si>
  <si>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</si>
  <si>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</si>
  <si>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</si>
  <si>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</si>
  <si>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</si>
  <si>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</si>
  <si>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</si>
  <si>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</si>
  <si>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</si>
  <si>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</si>
  <si>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</si>
  <si>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</si>
  <si>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</si>
  <si>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</si>
  <si>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</si>
  <si>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</si>
  <si>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</si>
  <si>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</si>
  <si>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</si>
  <si>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</si>
  <si>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</si>
  <si>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</si>
  <si>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</si>
  <si>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</si>
  <si>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</si>
  <si>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</si>
  <si>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</si>
  <si>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</si>
  <si>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</si>
  <si>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</si>
  <si>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</si>
  <si>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</si>
  <si>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</si>
  <si>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</si>
  <si>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</si>
  <si>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</si>
  <si>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</si>
  <si>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</si>
  <si>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</si>
  <si>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</si>
  <si>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</si>
  <si>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</si>
  <si>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</si>
  <si>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</si>
  <si>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</si>
  <si>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</si>
  <si>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</si>
  <si>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</si>
  <si>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</si>
  <si>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</si>
  <si>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</si>
  <si>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</si>
  <si>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</si>
  <si>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</si>
  <si>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</si>
  <si>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</si>
  <si>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</si>
  <si>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</si>
  <si>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</si>
  <si>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</si>
  <si>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</si>
  <si>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</si>
  <si>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</si>
  <si>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</si>
  <si>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</si>
  <si>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</si>
  <si>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</si>
  <si>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</si>
  <si>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</si>
  <si>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</si>
  <si>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</si>
  <si>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</si>
  <si>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</si>
  <si>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</si>
  <si>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</si>
  <si>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</si>
  <si>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</si>
  <si>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</si>
  <si>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</si>
  <si>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</si>
  <si>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</si>
  <si>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</si>
  <si>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</si>
  <si>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</si>
  <si>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</si>
  <si>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</si>
  <si>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</si>
  <si>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</si>
  <si>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</si>
  <si>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</si>
  <si>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</si>
  <si>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</si>
  <si>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</si>
  <si>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</si>
  <si>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</si>
  <si>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</si>
  <si>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</si>
  <si>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</si>
  <si>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</si>
  <si>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</si>
  <si>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</si>
  <si>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</si>
  <si>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</si>
  <si>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</si>
  <si>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</si>
  <si>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</si>
  <si>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</si>
  <si>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</si>
  <si>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</si>
  <si>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</si>
  <si>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</si>
  <si>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</si>
  <si>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</si>
  <si>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</si>
  <si>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</si>
  <si>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</si>
  <si>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</si>
  <si>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</si>
  <si>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</si>
  <si>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</si>
  <si>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</si>
  <si>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</si>
  <si>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</si>
  <si>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</si>
  <si>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</si>
  <si>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</si>
  <si>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</si>
  <si>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</si>
  <si>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</si>
  <si>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</si>
  <si>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</si>
  <si>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</si>
  <si>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</si>
  <si>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</si>
  <si>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</si>
  <si>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</si>
  <si>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</si>
  <si>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</si>
  <si>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</si>
  <si>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</si>
  <si>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</si>
  <si>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</si>
  <si>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</si>
  <si>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</si>
  <si>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</si>
  <si>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</si>
  <si>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</si>
  <si>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</si>
  <si>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</si>
  <si>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</si>
  <si>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</si>
  <si>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</si>
  <si>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</si>
  <si>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</si>
  <si>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</si>
  <si>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</si>
  <si>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</si>
  <si>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</si>
  <si>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</si>
  <si>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</si>
  <si>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</si>
  <si>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</si>
  <si>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</si>
  <si>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</si>
  <si>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</si>
  <si>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</si>
  <si>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</si>
  <si>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</si>
  <si>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</si>
  <si>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</si>
  <si>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</si>
  <si>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</si>
  <si>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</si>
  <si>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</si>
  <si>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</si>
  <si>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</si>
  <si>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</si>
  <si>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</si>
  <si>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</si>
  <si>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</si>
  <si>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</si>
  <si>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</si>
  <si>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</si>
  <si>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</si>
  <si>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</si>
  <si>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</si>
  <si>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</si>
  <si>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</si>
  <si>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</si>
  <si>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</si>
  <si>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</si>
  <si>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</si>
  <si>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</si>
  <si>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</si>
  <si>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</si>
  <si>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</si>
  <si>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</si>
  <si>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</si>
  <si>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</si>
  <si>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</si>
  <si>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</si>
  <si>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</si>
  <si>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</si>
  <si>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</si>
  <si>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</si>
  <si>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</si>
  <si>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</si>
  <si>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</si>
  <si>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</si>
  <si>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</si>
  <si>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</si>
  <si>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</si>
  <si>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</si>
  <si>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</si>
  <si>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</si>
  <si>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</si>
  <si>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</si>
  <si>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</si>
  <si>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</si>
  <si>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</si>
  <si>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</si>
  <si>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</si>
  <si>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</si>
  <si>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</si>
  <si>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</si>
  <si>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</si>
  <si>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</si>
  <si>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</si>
  <si>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</si>
  <si>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</si>
  <si>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</si>
  <si>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</si>
  <si>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</si>
  <si>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</si>
  <si>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</si>
  <si>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</si>
  <si>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</si>
  <si>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</si>
  <si>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</si>
  <si>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</si>
  <si>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</si>
  <si>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</si>
  <si>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</si>
  <si>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</si>
  <si>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</si>
  <si>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</si>
  <si>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</si>
  <si>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</si>
  <si>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</si>
  <si>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</si>
  <si>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</si>
  <si>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</si>
  <si>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</si>
  <si>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</si>
  <si>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</si>
  <si>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</si>
  <si>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</si>
  <si>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</si>
  <si>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</si>
  <si>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</si>
  <si>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</si>
  <si>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</si>
  <si>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</si>
  <si>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</si>
  <si>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</si>
  <si>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</si>
  <si>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</si>
  <si>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</si>
  <si>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</si>
  <si>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</si>
  <si>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</si>
  <si>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</si>
  <si>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</si>
  <si>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</si>
  <si>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</si>
  <si>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</si>
  <si>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</si>
  <si>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</si>
  <si>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</si>
  <si>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</si>
  <si>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</si>
  <si>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</si>
  <si>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</si>
  <si>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</si>
  <si>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</si>
  <si>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</si>
  <si>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</si>
  <si>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</si>
  <si>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</si>
  <si>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</si>
  <si>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</si>
  <si>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</si>
  <si>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</si>
  <si>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</si>
  <si>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</si>
  <si>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</si>
  <si>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</si>
  <si>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</si>
  <si>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</si>
  <si>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</si>
  <si>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</si>
  <si>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</si>
  <si>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</si>
  <si>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</si>
  <si>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</si>
  <si>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</si>
  <si>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</si>
  <si>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</si>
  <si>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</si>
  <si>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</si>
  <si>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</si>
  <si>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</si>
  <si>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</si>
  <si>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</si>
  <si>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</si>
  <si>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</si>
  <si>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</si>
  <si>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</si>
  <si>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</si>
  <si>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</si>
  <si>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</si>
  <si>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</si>
  <si>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</si>
  <si>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</si>
  <si>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</si>
  <si>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</si>
  <si>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</si>
  <si>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</si>
  <si>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</si>
  <si>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</si>
  <si>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</si>
  <si>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</si>
  <si>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</si>
  <si>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</si>
  <si>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</si>
  <si>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</si>
  <si>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</si>
  <si>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</si>
  <si>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</si>
  <si>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</si>
  <si>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</si>
  <si>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</si>
  <si>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</si>
  <si>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</si>
  <si>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</si>
  <si>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</si>
  <si>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</si>
  <si>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</si>
  <si>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</si>
  <si>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</si>
  <si>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</si>
  <si>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</si>
  <si>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</si>
  <si>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</si>
  <si>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</si>
  <si>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</si>
  <si>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</si>
  <si>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</si>
  <si>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</si>
  <si>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</si>
  <si>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</si>
  <si>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</si>
  <si>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</si>
  <si>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</si>
  <si>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</si>
  <si>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</si>
  <si>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</si>
  <si>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</si>
  <si>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</si>
  <si>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</si>
  <si>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</si>
  <si>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</si>
  <si>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</si>
  <si>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</si>
  <si>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</si>
  <si>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</si>
  <si>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</si>
  <si>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</si>
  <si>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</si>
  <si>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</si>
  <si>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</si>
  <si>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</si>
  <si>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</si>
  <si>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</si>
  <si>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</si>
  <si>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</si>
  <si>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</si>
  <si>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</si>
  <si>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</si>
  <si>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</si>
  <si>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</si>
  <si>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</si>
  <si>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</si>
  <si>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</si>
  <si>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</si>
  <si>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</si>
  <si>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</si>
  <si>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</si>
  <si>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</si>
  <si>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</si>
  <si>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</si>
  <si>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</si>
  <si>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</si>
  <si>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</si>
  <si>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</si>
  <si>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</si>
  <si>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</si>
  <si>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</si>
  <si>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</si>
  <si>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</si>
  <si>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</si>
  <si>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</si>
  <si>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</si>
  <si>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</si>
  <si>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</si>
  <si>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</si>
  <si>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</si>
  <si>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</si>
  <si>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</si>
  <si>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</si>
  <si>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</si>
  <si>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</si>
  <si>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</si>
  <si>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</si>
  <si>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</si>
  <si>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</si>
  <si>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</si>
  <si>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</si>
  <si>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</si>
  <si>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</si>
  <si>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</si>
  <si>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</si>
  <si>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</si>
  <si>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</si>
  <si>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</si>
  <si>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</si>
  <si>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</si>
  <si>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</si>
  <si>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</si>
  <si>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</si>
  <si>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</si>
  <si>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</si>
  <si>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</si>
  <si>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</si>
  <si>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</si>
  <si>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</si>
  <si>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</si>
  <si>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</si>
  <si>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</si>
  <si>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</si>
  <si>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</si>
  <si>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</si>
  <si>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</si>
  <si>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</si>
  <si>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</si>
  <si>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</si>
  <si>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</si>
  <si>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</si>
  <si>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</si>
  <si>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</si>
  <si>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</si>
  <si>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</si>
  <si>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</si>
  <si>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</si>
  <si>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</si>
  <si>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</si>
  <si>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</si>
  <si>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</si>
  <si>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</si>
  <si>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</si>
  <si>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</si>
  <si>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</si>
  <si>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</si>
  <si>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</si>
  <si>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</si>
  <si>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</si>
  <si>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</si>
  <si>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</si>
  <si>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</si>
  <si>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</si>
  <si>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</si>
  <si>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</si>
  <si>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</si>
  <si>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</si>
  <si>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</si>
  <si>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</si>
  <si>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</si>
  <si>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</si>
  <si>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</si>
  <si>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</si>
  <si>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</si>
  <si>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</si>
  <si>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</si>
  <si>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</si>
  <si>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</si>
  <si>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</si>
  <si>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</si>
  <si>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</si>
  <si>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</si>
  <si>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</si>
  <si>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</si>
  <si>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</si>
  <si>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</si>
  <si>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</si>
  <si>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</si>
  <si>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</si>
  <si>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</si>
  <si>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</si>
  <si>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</si>
  <si>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</si>
  <si>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</si>
  <si>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</si>
  <si>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</si>
  <si>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</si>
  <si>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</si>
  <si>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</si>
  <si>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</si>
  <si>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</si>
  <si>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</si>
  <si>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</si>
  <si>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</si>
  <si>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</si>
  <si>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</si>
  <si>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</si>
  <si>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</si>
  <si>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</si>
  <si>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</si>
  <si>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</si>
  <si>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</si>
  <si>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</si>
  <si>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</si>
  <si>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</si>
  <si>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</si>
  <si>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</si>
  <si>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</si>
  <si>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</si>
  <si>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</si>
  <si>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</si>
  <si>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</si>
  <si>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</si>
  <si>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</si>
  <si>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</si>
  <si>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</si>
  <si>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</si>
  <si>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</si>
  <si>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</si>
  <si>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</si>
  <si>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</si>
  <si>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</si>
  <si>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</si>
  <si>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</si>
  <si>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</si>
  <si>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</si>
  <si>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</si>
  <si>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</si>
  <si>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</si>
  <si>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</si>
  <si>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</si>
  <si>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</si>
  <si>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</si>
  <si>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</si>
  <si>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</si>
  <si>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</si>
  <si>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</si>
  <si>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</si>
  <si>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</si>
  <si>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</si>
  <si>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</si>
  <si>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</si>
  <si>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</si>
  <si>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</si>
  <si>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</si>
  <si>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</si>
  <si>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</si>
  <si>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</si>
  <si>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</si>
  <si>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</si>
  <si>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</si>
  <si>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</si>
  <si>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</si>
  <si>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</si>
  <si>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</si>
  <si>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</si>
  <si>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</si>
  <si>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</si>
  <si>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</si>
  <si>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</si>
  <si>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</si>
  <si>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</si>
  <si>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</si>
  <si>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</si>
  <si>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</si>
  <si>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</si>
  <si>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</si>
  <si>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</si>
  <si>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</si>
  <si>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</si>
  <si>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</si>
  <si>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</si>
  <si>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</si>
  <si>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</si>
  <si>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</si>
  <si>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</si>
  <si>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</si>
  <si>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</si>
  <si>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</si>
  <si>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</si>
  <si>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</si>
  <si>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</si>
  <si>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</si>
  <si>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</si>
  <si>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</si>
  <si>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</si>
  <si>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</si>
  <si>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</si>
  <si>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</si>
  <si>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</si>
  <si>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</si>
  <si>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</si>
  <si>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</si>
  <si>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</si>
  <si>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</si>
  <si>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</si>
  <si>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</si>
  <si>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</si>
  <si>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</si>
  <si>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</si>
  <si>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</si>
  <si>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</si>
  <si>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</si>
  <si>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</si>
  <si>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</si>
  <si>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</si>
  <si>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</si>
  <si>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</si>
  <si>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</si>
  <si>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</si>
  <si>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</si>
  <si>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</si>
  <si>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</si>
  <si>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</si>
  <si>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</si>
  <si>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</si>
  <si>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</si>
  <si>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</si>
  <si>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</si>
  <si>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</si>
  <si>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</si>
  <si>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</si>
  <si>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</si>
  <si>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</si>
  <si>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</si>
  <si>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</si>
  <si>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</si>
  <si>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</si>
  <si>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</si>
  <si>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</si>
  <si>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</si>
  <si>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</si>
  <si>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</si>
  <si>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</si>
  <si>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</si>
  <si>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</si>
  <si>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</si>
  <si>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</si>
  <si>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</si>
  <si>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</si>
  <si>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</si>
  <si>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</si>
  <si>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</si>
  <si>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</si>
  <si>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</si>
  <si>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</si>
  <si>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</si>
  <si>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</si>
  <si>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</si>
  <si>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</si>
  <si>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</si>
  <si>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</si>
  <si>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</si>
  <si>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</si>
  <si>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</si>
  <si>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</si>
  <si>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</si>
  <si>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</si>
  <si>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</si>
  <si>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</si>
  <si>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</si>
  <si>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</si>
  <si>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</si>
  <si>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</si>
  <si>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</si>
  <si>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</si>
  <si>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</si>
  <si>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</si>
  <si>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</si>
  <si>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</si>
  <si>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</si>
  <si>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</si>
  <si>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</si>
  <si>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</si>
  <si>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</si>
  <si>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</si>
  <si>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</si>
  <si>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</si>
  <si>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</si>
  <si>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</si>
  <si>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</si>
  <si>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</si>
  <si>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</si>
  <si>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</si>
  <si>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</si>
  <si>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</si>
  <si>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</si>
  <si>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</si>
  <si>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</si>
  <si>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</si>
  <si>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</si>
  <si>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</si>
  <si>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</si>
  <si>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</si>
  <si>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</si>
  <si>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</si>
  <si>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</si>
  <si>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</si>
  <si>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</si>
  <si>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</si>
  <si>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</si>
  <si>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</si>
  <si>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</si>
  <si>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</si>
  <si>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</si>
  <si>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</si>
  <si>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</si>
  <si>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</si>
  <si>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</si>
  <si>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</si>
  <si>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</si>
  <si>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</si>
  <si>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</si>
  <si>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</si>
  <si>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</si>
  <si>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</si>
  <si>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</si>
  <si>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</si>
  <si>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</si>
  <si>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</si>
  <si>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</si>
  <si>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</si>
  <si>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</si>
  <si>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</si>
  <si>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</si>
  <si>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</si>
  <si>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</si>
  <si>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</si>
  <si>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</si>
  <si>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</si>
  <si>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</si>
  <si>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</si>
  <si>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</si>
  <si>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</si>
  <si>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</si>
  <si>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</si>
  <si>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</si>
  <si>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</si>
  <si>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</si>
  <si>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</si>
  <si>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</si>
  <si>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</si>
  <si>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</si>
  <si>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</si>
  <si>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</si>
  <si>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</si>
  <si>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</si>
  <si>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</si>
  <si>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</si>
  <si>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</si>
  <si>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</si>
  <si>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</si>
  <si>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</si>
  <si>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</si>
  <si>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</si>
  <si>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</si>
  <si>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</si>
  <si>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</si>
  <si>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</si>
  <si>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</si>
  <si>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</si>
  <si>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</si>
  <si>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</si>
  <si>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</si>
  <si>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</si>
  <si>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</si>
  <si>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</si>
  <si>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</si>
  <si>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</si>
  <si>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</si>
  <si>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</si>
  <si>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</si>
  <si>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</si>
  <si>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</si>
  <si>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</si>
  <si>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</si>
  <si>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</si>
  <si>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</si>
  <si>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</si>
  <si>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</si>
  <si>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</si>
  <si>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</si>
  <si>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</si>
  <si>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</si>
  <si>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</si>
  <si>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</si>
  <si>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</si>
  <si>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</si>
  <si>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</si>
  <si>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</si>
  <si>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</si>
  <si>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</si>
  <si>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</si>
  <si>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</si>
  <si>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</si>
  <si>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</si>
  <si>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</si>
  <si>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</si>
  <si>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</si>
  <si>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</si>
  <si>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</si>
  <si>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</si>
  <si>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</si>
  <si>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</si>
  <si>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</si>
  <si>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</si>
  <si>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</si>
  <si>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</si>
  <si>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</si>
  <si>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</si>
  <si>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</si>
  <si>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</si>
  <si>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</si>
  <si>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</si>
  <si>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</si>
  <si>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</si>
  <si>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</si>
  <si>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</si>
  <si>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</si>
  <si>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</si>
  <si>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</si>
  <si>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</si>
  <si>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</si>
  <si>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</si>
  <si>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</si>
  <si>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</si>
  <si>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</si>
  <si>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</si>
  <si>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</si>
  <si>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</si>
  <si>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</si>
  <si>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</si>
  <si>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</si>
  <si>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</si>
  <si>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</si>
  <si>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</si>
  <si>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</si>
  <si>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</si>
  <si>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</si>
  <si>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</si>
  <si>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</si>
  <si>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</si>
  <si>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</si>
  <si>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</si>
  <si>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</si>
  <si>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</si>
  <si>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</si>
  <si>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</si>
  <si>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</si>
  <si>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</si>
  <si>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</si>
  <si>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</si>
  <si>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</si>
  <si>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</si>
  <si>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</si>
  <si>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</si>
  <si>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</si>
  <si>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</si>
  <si>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</si>
  <si>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</si>
  <si>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</si>
  <si>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</si>
  <si>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</si>
  <si>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</si>
  <si>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</si>
  <si>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</si>
  <si>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</si>
  <si>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</si>
  <si>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</si>
  <si>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</si>
  <si>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</si>
  <si>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</si>
  <si>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</si>
  <si>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</si>
  <si>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</si>
  <si>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</si>
  <si>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</si>
  <si>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</si>
  <si>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</si>
  <si>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</si>
  <si>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</si>
  <si>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</si>
  <si>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</si>
  <si>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</si>
  <si>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</si>
  <si>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</si>
  <si>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</si>
  <si>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</si>
  <si>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</si>
  <si>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</si>
  <si>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</si>
  <si>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</si>
  <si>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</si>
  <si>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</si>
  <si>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</si>
  <si>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</si>
  <si>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</si>
  <si>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</si>
  <si>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</si>
  <si>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</si>
  <si>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</si>
  <si>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</si>
  <si>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</si>
  <si>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</si>
  <si>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</si>
  <si>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</si>
  <si>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</si>
  <si>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</si>
  <si>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</si>
  <si>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</si>
  <si>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</si>
  <si>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</si>
  <si>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</si>
  <si>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</si>
  <si>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</si>
  <si>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</si>
  <si>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</si>
  <si>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</si>
  <si>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</si>
  <si>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</si>
  <si>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</si>
  <si>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</si>
  <si>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</si>
  <si>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</si>
  <si>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</si>
  <si>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</si>
  <si>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</si>
  <si>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</si>
  <si>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</si>
  <si>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</si>
  <si>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</si>
  <si>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</si>
  <si>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</si>
  <si>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</si>
  <si>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</si>
  <si>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</si>
  <si>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</si>
  <si>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</si>
  <si>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</si>
  <si>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</si>
  <si>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</si>
  <si>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</si>
  <si>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</si>
  <si>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</si>
  <si>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</si>
  <si>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</si>
  <si>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</si>
  <si>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</si>
  <si>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</si>
  <si>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</si>
  <si>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</si>
  <si>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</si>
  <si>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</si>
  <si>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</si>
  <si>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</si>
  <si>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</si>
  <si>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</si>
  <si>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</si>
  <si>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</si>
  <si>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</si>
  <si>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</si>
  <si>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</si>
  <si>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</si>
  <si>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</si>
  <si>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</si>
  <si>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</si>
  <si>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</si>
  <si>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</si>
  <si>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</si>
  <si>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</si>
  <si>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</si>
  <si>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</si>
  <si>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</si>
  <si>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</si>
  <si>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</si>
  <si>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</si>
  <si>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</si>
  <si>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</si>
  <si>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</si>
  <si>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</si>
  <si>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</si>
  <si>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</si>
  <si>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</si>
  <si>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</si>
  <si>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</si>
  <si>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</si>
  <si>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</si>
  <si>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</si>
  <si>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</si>
  <si>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</si>
  <si>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</si>
  <si>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</si>
  <si>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</si>
  <si>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</si>
  <si>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</si>
  <si>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</si>
  <si>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</si>
  <si>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</si>
  <si>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</si>
  <si>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</si>
  <si>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</si>
  <si>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</si>
  <si>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</si>
  <si>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</si>
  <si>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</si>
  <si>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</si>
  <si>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</si>
  <si>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</si>
  <si>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</si>
  <si>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</si>
  <si>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</si>
  <si>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</si>
  <si>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</si>
  <si>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</si>
  <si>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</si>
  <si>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</si>
  <si>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</si>
  <si>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</si>
  <si>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</si>
  <si>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</si>
  <si>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</si>
  <si>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</si>
  <si>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</si>
  <si>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</si>
  <si>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</si>
  <si>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</si>
  <si>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</si>
  <si>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</si>
  <si>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</si>
  <si>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</si>
  <si>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</si>
  <si>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</si>
  <si>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</si>
  <si>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</si>
  <si>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</si>
  <si>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</si>
  <si>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</si>
  <si>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</si>
  <si>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</si>
  <si>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</si>
  <si>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</si>
  <si>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</si>
  <si>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</si>
  <si>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</si>
  <si>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</si>
  <si>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</si>
  <si>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</si>
  <si>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</si>
  <si>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</si>
  <si>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</si>
  <si>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</si>
  <si>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</si>
  <si>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</si>
  <si>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</si>
  <si>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</si>
  <si>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</si>
  <si>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</si>
  <si>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</si>
  <si>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</si>
  <si>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</si>
  <si>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</si>
  <si>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</si>
  <si>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</si>
  <si>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</si>
  <si>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</si>
  <si>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</si>
  <si>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</si>
  <si>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</si>
  <si>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</si>
  <si>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</si>
  <si>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</si>
  <si>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</si>
  <si>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</si>
  <si>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</si>
  <si>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</si>
  <si>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</si>
  <si>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</si>
  <si>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</si>
  <si>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</si>
  <si>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</si>
  <si>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</si>
  <si>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</si>
  <si>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</si>
  <si>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</si>
  <si>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</si>
  <si>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</si>
  <si>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</si>
  <si>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</si>
  <si>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</si>
  <si>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</si>
  <si>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</si>
  <si>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</si>
  <si>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</si>
  <si>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</si>
  <si>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</si>
  <si>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</si>
  <si>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</si>
  <si>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</si>
  <si>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</si>
  <si>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</si>
  <si>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</si>
  <si>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</si>
  <si>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</si>
  <si>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</si>
  <si>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</si>
  <si>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</si>
  <si>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</si>
  <si>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</si>
  <si>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</si>
  <si>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</si>
  <si>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</si>
  <si>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</si>
  <si>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</si>
  <si>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</si>
  <si>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</si>
  <si>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</si>
  <si>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</si>
  <si>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</si>
  <si>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</si>
  <si>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</si>
  <si>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</si>
  <si>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</si>
  <si>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</si>
  <si>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</si>
  <si>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</si>
  <si>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</si>
  <si>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</si>
  <si>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</si>
  <si>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</si>
  <si>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</si>
  <si>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</si>
  <si>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</si>
  <si>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</si>
  <si>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</si>
  <si>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</si>
  <si>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</si>
  <si>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</si>
  <si>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</si>
  <si>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</si>
  <si>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</si>
  <si>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</si>
  <si>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</si>
  <si>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</si>
  <si>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</si>
  <si>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</si>
  <si>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</si>
  <si>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</si>
  <si>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</si>
  <si>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</si>
  <si>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</si>
  <si>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</si>
  <si>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</si>
  <si>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</si>
  <si>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</si>
  <si>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</si>
  <si>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</si>
  <si>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</si>
  <si>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</si>
  <si>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</si>
  <si>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</si>
  <si>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</si>
  <si>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</si>
  <si>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</si>
  <si>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</si>
  <si>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</si>
  <si>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</si>
  <si>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</si>
  <si>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</si>
  <si>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</si>
  <si>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</si>
  <si>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</si>
  <si>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</si>
  <si>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</si>
  <si>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</si>
  <si>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</si>
  <si>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</si>
  <si>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</si>
  <si>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</si>
  <si>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</si>
  <si>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</si>
  <si>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</si>
  <si>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</si>
  <si>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</si>
  <si>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</si>
  <si>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</si>
  <si>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</si>
  <si>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</si>
  <si>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</si>
  <si>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</si>
  <si>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</si>
  <si>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</si>
  <si>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</si>
  <si>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</si>
  <si>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</si>
  <si>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</si>
  <si>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</si>
  <si>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</si>
  <si>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</si>
  <si>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</si>
  <si>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</si>
  <si>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</si>
  <si>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</si>
  <si>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</si>
  <si>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</si>
  <si>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</si>
  <si>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</si>
  <si>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</si>
  <si>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</si>
  <si>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</si>
  <si>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</si>
  <si>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</si>
  <si>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</si>
  <si>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</si>
  <si>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</si>
  <si>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</si>
  <si>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</si>
  <si>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</si>
  <si>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</si>
  <si>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</si>
  <si>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</si>
  <si>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</si>
  <si>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</si>
  <si>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</si>
  <si>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</si>
  <si>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</si>
  <si>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</si>
  <si>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</si>
  <si>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</si>
  <si>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</si>
  <si>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</si>
  <si>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</si>
  <si>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</si>
  <si>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</si>
  <si>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</si>
  <si>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</si>
  <si>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</si>
  <si>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</si>
  <si>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</si>
  <si>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</si>
  <si>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</si>
  <si>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</si>
  <si>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</si>
  <si>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</si>
  <si>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</si>
  <si>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</si>
  <si>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</si>
  <si>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</si>
  <si>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</si>
  <si>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</si>
  <si>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</si>
  <si>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</si>
  <si>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</si>
  <si>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</si>
  <si>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</si>
  <si>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</si>
  <si>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</si>
  <si>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</si>
  <si>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</si>
  <si>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</si>
  <si>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</si>
  <si>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</si>
  <si>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</si>
  <si>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</si>
  <si>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</si>
  <si>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</si>
  <si>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</si>
  <si>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</si>
  <si>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</si>
  <si>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</si>
  <si>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</si>
  <si>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</si>
  <si>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</si>
  <si>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</si>
  <si>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</si>
  <si>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</si>
  <si>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</si>
  <si>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</si>
  <si>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</si>
  <si>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</si>
  <si>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</si>
  <si>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</si>
  <si>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</si>
  <si>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</si>
  <si>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</si>
  <si>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</si>
  <si>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</si>
  <si>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</si>
  <si>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</si>
  <si>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</si>
  <si>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</si>
  <si>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</si>
  <si>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</si>
  <si>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</si>
  <si>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</si>
  <si>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</si>
  <si>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</si>
  <si>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</si>
  <si>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</si>
  <si>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</si>
  <si>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</si>
  <si>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</si>
  <si>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</si>
  <si>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</si>
  <si>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</si>
  <si>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</si>
  <si>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</si>
  <si>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</si>
  <si>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</si>
  <si>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</si>
  <si>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</si>
  <si>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</si>
  <si>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</si>
  <si>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</si>
  <si>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</si>
  <si>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</si>
  <si>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</si>
  <si>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</si>
  <si>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</si>
  <si>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</si>
  <si>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</si>
  <si>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</si>
  <si>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</si>
  <si>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</si>
  <si>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</si>
  <si>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</si>
  <si>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</si>
  <si>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</si>
  <si>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</si>
  <si>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</si>
  <si>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</si>
  <si>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</si>
  <si>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</si>
  <si>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</si>
  <si>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</si>
  <si>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</si>
  <si>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</si>
  <si>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</si>
  <si>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</si>
  <si>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</si>
  <si>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</si>
  <si>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</si>
  <si>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</si>
  <si>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</si>
  <si>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</si>
  <si>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</si>
  <si>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</si>
  <si>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</si>
  <si>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</si>
  <si>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</si>
  <si>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</si>
  <si>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</si>
  <si>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</si>
  <si>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</si>
  <si>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</si>
  <si>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</si>
  <si>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</si>
  <si>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</si>
  <si>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</si>
  <si>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</si>
  <si>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</si>
  <si>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</si>
  <si>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</si>
  <si>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</si>
  <si>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</si>
  <si>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</si>
  <si>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</si>
  <si>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</si>
  <si>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</si>
  <si>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</si>
  <si>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</si>
  <si>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</si>
  <si>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</si>
  <si>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</si>
  <si>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</si>
  <si>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</si>
  <si>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</si>
  <si>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</si>
  <si>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</si>
  <si>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</si>
  <si>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</si>
  <si>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</si>
  <si>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</si>
  <si>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</si>
  <si>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</si>
  <si>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</si>
  <si>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</si>
  <si>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</si>
  <si>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</si>
  <si>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</si>
  <si>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</si>
  <si>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</si>
  <si>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</si>
  <si>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</si>
  <si>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</si>
  <si>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</si>
  <si>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</si>
  <si>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</si>
  <si>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</si>
  <si>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</si>
  <si>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</si>
  <si>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</si>
  <si>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</si>
  <si>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</si>
  <si>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</si>
  <si>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</si>
  <si>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</si>
  <si>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</si>
  <si>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</si>
  <si>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</si>
  <si>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</si>
  <si>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</si>
  <si>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</si>
  <si>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</si>
  <si>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</si>
  <si>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</si>
  <si>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</si>
  <si>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</si>
  <si>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</si>
  <si>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</si>
  <si>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</si>
  <si>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</si>
  <si>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</si>
  <si>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</si>
  <si>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</si>
  <si>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</si>
  <si>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</si>
  <si>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</si>
  <si>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</si>
  <si>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</si>
  <si>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</si>
  <si>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</si>
  <si>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</si>
  <si>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</si>
  <si>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</si>
  <si>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</si>
  <si>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</si>
  <si>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</si>
  <si>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</si>
  <si>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</si>
  <si>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</si>
  <si>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</si>
  <si>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</si>
  <si>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</si>
  <si>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</si>
  <si>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</si>
  <si>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</si>
  <si>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</si>
  <si>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</si>
  <si>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</si>
  <si>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</si>
  <si>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</si>
  <si>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</si>
  <si>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</si>
  <si>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</si>
  <si>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</si>
  <si>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</si>
  <si>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</si>
  <si>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</si>
  <si>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</si>
  <si>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</si>
  <si>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</si>
  <si>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</si>
  <si>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</si>
  <si>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</si>
  <si>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</si>
  <si>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</si>
  <si>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</si>
  <si>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</si>
  <si>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</si>
  <si>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</si>
  <si>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</si>
  <si>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</si>
  <si>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</si>
  <si>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</si>
  <si>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</si>
  <si>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</si>
  <si>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</si>
  <si>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</si>
  <si>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</si>
  <si>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</si>
  <si>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</si>
  <si>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</si>
  <si>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</si>
  <si>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</si>
  <si>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</si>
  <si>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</si>
  <si>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</si>
  <si>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</si>
  <si>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</si>
  <si>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</si>
  <si>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</si>
  <si>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</si>
  <si>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</si>
  <si>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</si>
  <si>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</si>
  <si>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</si>
  <si>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</si>
  <si>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</si>
  <si>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</si>
  <si>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</si>
  <si>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</si>
  <si>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</si>
  <si>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</si>
  <si>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</si>
  <si>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</si>
  <si>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</si>
  <si>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</si>
  <si>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</si>
  <si>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</si>
  <si>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</si>
  <si>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</si>
  <si>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</si>
  <si>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</si>
  <si>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</si>
  <si>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</si>
  <si>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</si>
  <si>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</si>
  <si>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</si>
  <si>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</si>
  <si>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</si>
  <si>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</si>
  <si>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</si>
  <si>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</si>
  <si>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</si>
  <si>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</si>
  <si>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</si>
  <si>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</si>
  <si>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</si>
  <si>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</si>
  <si>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</si>
  <si>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</si>
  <si>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</si>
  <si>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</si>
  <si>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</si>
  <si>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</si>
  <si>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</si>
  <si>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</si>
  <si>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</si>
  <si>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</si>
  <si>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</si>
  <si>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</si>
  <si>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</si>
  <si>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</si>
  <si>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</si>
  <si>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</si>
  <si>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</si>
  <si>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</si>
  <si>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</si>
  <si>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</si>
  <si>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</si>
  <si>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</si>
  <si>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</si>
  <si>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</si>
  <si>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</si>
  <si>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</si>
  <si>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</si>
  <si>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</si>
  <si>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</si>
  <si>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</si>
  <si>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</si>
  <si>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</si>
  <si>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</si>
  <si>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</si>
  <si>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</si>
  <si>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</si>
  <si>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</si>
  <si>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</si>
  <si>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</si>
  <si>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</si>
  <si>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</si>
  <si>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</si>
  <si>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</si>
  <si>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</si>
  <si>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</si>
  <si>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</si>
  <si>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</si>
  <si>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</si>
  <si>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</si>
  <si>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</si>
  <si>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</si>
  <si>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</si>
  <si>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</si>
  <si>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</si>
  <si>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</si>
  <si>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</si>
  <si>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</si>
  <si>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</si>
  <si>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</si>
  <si>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</si>
  <si>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</si>
  <si>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</si>
  <si>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</si>
  <si>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</si>
  <si>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</si>
  <si>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</si>
  <si>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</si>
  <si>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</si>
  <si>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</si>
  <si>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</si>
  <si>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</si>
  <si>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</si>
  <si>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</si>
  <si>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</si>
  <si>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</si>
  <si>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</si>
  <si>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</si>
  <si>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</si>
  <si>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</si>
  <si>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</si>
  <si>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</si>
  <si>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</si>
  <si>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</si>
  <si>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</si>
  <si>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</si>
  <si>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</si>
  <si>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</si>
  <si>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</si>
  <si>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</si>
  <si>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</si>
  <si>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</si>
  <si>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</si>
  <si>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</si>
  <si>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</si>
  <si>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</si>
  <si>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</si>
  <si>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</si>
  <si>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</si>
  <si>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</si>
  <si>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</si>
  <si>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</si>
  <si>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</si>
  <si>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</si>
  <si>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</si>
  <si>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</si>
  <si>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</si>
  <si>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</si>
  <si>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</si>
  <si>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</si>
  <si>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</si>
  <si>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</si>
  <si>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</si>
  <si>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</si>
  <si>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</si>
  <si>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</si>
  <si>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</si>
  <si>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</si>
  <si>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</si>
  <si>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</si>
  <si>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</si>
  <si>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</si>
  <si>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</si>
  <si>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</si>
  <si>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</si>
  <si>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</si>
  <si>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</si>
  <si>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</si>
  <si>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</si>
  <si>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</si>
  <si>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</si>
  <si>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</si>
  <si>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</si>
  <si>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</si>
  <si>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</si>
  <si>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</si>
  <si>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</si>
  <si>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</si>
  <si>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</si>
  <si>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</si>
  <si>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</si>
  <si>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</si>
  <si>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</si>
  <si>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</si>
  <si>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</si>
  <si>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</si>
  <si>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</si>
  <si>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</si>
  <si>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</si>
  <si>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</si>
  <si>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</si>
  <si>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</si>
  <si>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</si>
  <si>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</si>
  <si>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</si>
  <si>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</si>
  <si>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</si>
  <si>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</si>
  <si>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</si>
  <si>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</si>
  <si>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</si>
  <si>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</si>
  <si>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</si>
  <si>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</si>
  <si>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</si>
  <si>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</si>
  <si>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</si>
  <si>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</si>
  <si>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</si>
  <si>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</si>
  <si>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</si>
  <si>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</si>
  <si>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</si>
  <si>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</si>
  <si>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</si>
  <si>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</si>
  <si>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</si>
  <si>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</si>
  <si>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</si>
  <si>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</si>
  <si>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</si>
  <si>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</si>
  <si>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</si>
  <si>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</si>
  <si>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</si>
  <si>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</si>
  <si>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</si>
  <si>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</si>
  <si>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</si>
  <si>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</si>
  <si>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</si>
  <si>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</si>
  <si>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</si>
  <si>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</si>
  <si>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</si>
  <si>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</si>
  <si>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</si>
  <si>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</si>
  <si>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</si>
  <si>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</si>
  <si>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</si>
  <si>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</si>
  <si>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</si>
  <si>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</si>
  <si>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</si>
  <si>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</si>
  <si>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</si>
  <si>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</si>
  <si>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</si>
  <si>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</si>
  <si>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</si>
  <si>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</si>
  <si>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</si>
  <si>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</si>
  <si>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</si>
  <si>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</si>
  <si>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</si>
  <si>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</si>
  <si>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</si>
  <si>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</si>
  <si>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</si>
  <si>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</si>
  <si>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</si>
  <si>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</si>
  <si>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</si>
  <si>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</si>
  <si>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</si>
  <si>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</si>
  <si>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</si>
  <si>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</si>
  <si>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</si>
  <si>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</si>
  <si>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</si>
  <si>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</si>
  <si>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</si>
  <si>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</si>
  <si>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</si>
  <si>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</si>
  <si>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</si>
  <si>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</si>
  <si>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</si>
  <si>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</si>
  <si>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</si>
  <si>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</si>
  <si>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</si>
  <si>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</si>
  <si>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</si>
  <si>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</si>
  <si>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</si>
  <si>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</si>
  <si>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</si>
  <si>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</si>
  <si>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</si>
  <si>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</si>
  <si>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</si>
  <si>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</si>
  <si>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</si>
  <si>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</si>
  <si>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</si>
  <si>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</si>
  <si>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</si>
  <si>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</si>
  <si>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</si>
  <si>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</si>
  <si>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</si>
  <si>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</si>
  <si>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</si>
  <si>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</si>
  <si>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</si>
  <si>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</si>
  <si>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</si>
  <si>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</si>
  <si>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</si>
  <si>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</si>
  <si>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</si>
  <si>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</si>
  <si>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</si>
  <si>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</si>
  <si>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</si>
  <si>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</si>
  <si>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</si>
  <si>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</si>
  <si>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</si>
  <si>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</si>
  <si>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</si>
  <si>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</si>
  <si>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</si>
  <si>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</si>
  <si>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</si>
  <si>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</si>
  <si>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</si>
  <si>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</si>
  <si>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</si>
  <si>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</si>
  <si>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</si>
  <si>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</si>
  <si>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</si>
  <si>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</si>
  <si>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</si>
  <si>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</si>
  <si>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</si>
  <si>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</si>
  <si>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</si>
  <si>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</si>
  <si>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</si>
  <si>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</si>
  <si>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</si>
  <si>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</si>
  <si>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</si>
  <si>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</si>
  <si>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</si>
  <si>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</si>
  <si>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</si>
  <si>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</si>
  <si>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</si>
  <si>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</si>
  <si>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</si>
  <si>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</si>
  <si>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</si>
  <si>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</si>
  <si>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</si>
  <si>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</si>
  <si>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</si>
  <si>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</si>
  <si>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</si>
  <si>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</si>
  <si>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</si>
  <si>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</si>
  <si>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</si>
  <si>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</si>
  <si>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</si>
  <si>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</si>
  <si>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</si>
  <si>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</si>
  <si>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</si>
  <si>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</si>
  <si>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</si>
  <si>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</si>
  <si>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</si>
  <si>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</si>
  <si>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</si>
  <si>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</si>
  <si>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</si>
  <si>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</si>
  <si>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</si>
  <si>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</si>
  <si>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</si>
  <si>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</si>
  <si>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</si>
  <si>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</si>
  <si>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</si>
  <si>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</si>
  <si>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</si>
  <si>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</si>
  <si>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</si>
  <si>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</si>
  <si>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</si>
  <si>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</si>
  <si>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</si>
  <si>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</si>
  <si>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</si>
  <si>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</si>
  <si>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</si>
  <si>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</si>
  <si>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</si>
  <si>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</si>
  <si>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</si>
  <si>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</si>
  <si>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</si>
  <si>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</si>
  <si>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</si>
  <si>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</si>
  <si>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</si>
  <si>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</si>
  <si>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</si>
  <si>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</si>
  <si>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</si>
  <si>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</si>
  <si>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</si>
  <si>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</si>
  <si>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</si>
  <si>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</si>
  <si>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</si>
  <si>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</si>
  <si>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</si>
  <si>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</si>
  <si>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</si>
  <si>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</si>
  <si>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</si>
  <si>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</si>
  <si>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</si>
  <si>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</si>
  <si>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</si>
  <si>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</si>
  <si>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</si>
  <si>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</si>
  <si>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</si>
  <si>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</si>
  <si>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</si>
  <si>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</si>
  <si>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</si>
  <si>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</si>
  <si>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</si>
  <si>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</si>
  <si>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</si>
  <si>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</si>
  <si>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</si>
  <si>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</si>
  <si>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</si>
  <si>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</si>
  <si>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</si>
  <si>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</si>
  <si>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</si>
  <si>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</si>
  <si>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</si>
  <si>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</si>
  <si>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</si>
  <si>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</si>
  <si>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</si>
  <si>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</si>
  <si>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</si>
  <si>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</si>
  <si>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</si>
  <si>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</si>
  <si>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</si>
  <si>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</si>
  <si>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</si>
  <si>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</si>
  <si>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</si>
  <si>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</si>
  <si>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</si>
  <si>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</si>
  <si>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</si>
  <si>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</si>
  <si>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</si>
  <si>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</si>
  <si>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</si>
  <si>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</si>
  <si>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</si>
  <si>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</si>
  <si>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</si>
  <si>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</si>
  <si>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</si>
  <si>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</si>
  <si>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</si>
  <si>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</si>
  <si>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</si>
  <si>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</si>
  <si>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</si>
  <si>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</si>
  <si>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</si>
  <si>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</si>
  <si>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</si>
  <si>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</si>
  <si>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</si>
  <si>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</si>
  <si>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</si>
  <si>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</si>
  <si>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</si>
  <si>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</si>
  <si>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</si>
  <si>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</si>
  <si>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</si>
  <si>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</si>
  <si>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</si>
  <si>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</si>
  <si>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</si>
  <si>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</si>
  <si>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</si>
  <si>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</si>
  <si>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</si>
  <si>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</si>
  <si>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</si>
  <si>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</si>
  <si>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</si>
  <si>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</si>
  <si>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</si>
  <si>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</si>
  <si>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</si>
  <si>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</si>
  <si>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</si>
  <si>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</si>
  <si>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</si>
  <si>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</si>
  <si>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</si>
  <si>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</si>
  <si>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</si>
  <si>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</si>
  <si>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</si>
  <si>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</si>
  <si>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</si>
  <si>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</si>
  <si>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</si>
  <si>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</si>
  <si>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</si>
  <si>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</si>
  <si>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</si>
  <si>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</si>
  <si>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</si>
  <si>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</si>
  <si>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</si>
  <si>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</si>
  <si>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</si>
  <si>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</si>
  <si>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</si>
  <si>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</si>
  <si>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</si>
  <si>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</si>
  <si>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</si>
  <si>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</si>
  <si>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</si>
  <si>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</si>
  <si>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</si>
  <si>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</si>
  <si>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</si>
  <si>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</si>
  <si>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</si>
  <si>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</si>
  <si>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</si>
  <si>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</si>
  <si>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</si>
  <si>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</si>
  <si>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</si>
  <si>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</si>
  <si>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</si>
  <si>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</si>
  <si>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</si>
  <si>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</si>
  <si>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</si>
  <si>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</si>
  <si>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</si>
  <si>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</si>
  <si>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</si>
  <si>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</si>
  <si>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</si>
  <si>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</si>
  <si>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</si>
  <si>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</si>
  <si>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</si>
  <si>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</si>
  <si>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</si>
  <si>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</si>
  <si>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</si>
  <si>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</si>
  <si>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</si>
  <si>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</si>
  <si>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</si>
  <si>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</si>
  <si>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</si>
  <si>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</si>
  <si>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</si>
  <si>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</si>
  <si>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</si>
  <si>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</si>
  <si>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</si>
  <si>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</si>
  <si>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</si>
  <si>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</si>
  <si>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</si>
  <si>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</si>
  <si>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</si>
  <si>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</si>
  <si>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</si>
  <si>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</si>
  <si>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</si>
  <si>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</si>
  <si>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</si>
  <si>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</si>
  <si>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</si>
  <si>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</si>
  <si>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</si>
  <si>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</si>
  <si>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</si>
  <si>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</si>
  <si>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</si>
  <si>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</si>
  <si>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</si>
  <si>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</si>
  <si>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</si>
  <si>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</si>
  <si>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</si>
  <si>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</si>
  <si>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</si>
  <si>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</si>
  <si>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</si>
  <si>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</si>
  <si>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</si>
  <si>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</si>
  <si>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</si>
  <si>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</si>
  <si>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</si>
  <si>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</si>
  <si>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</si>
  <si>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</si>
  <si>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</si>
  <si>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</si>
  <si>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</si>
  <si>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</si>
  <si>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</si>
  <si>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</si>
  <si>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</si>
  <si>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</si>
  <si>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</si>
  <si>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</si>
  <si>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</si>
  <si>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</si>
  <si>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</si>
  <si>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</si>
  <si>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</si>
  <si>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</si>
  <si>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</si>
  <si>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</si>
  <si>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</si>
  <si>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</si>
  <si>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</si>
  <si>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</si>
  <si>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</si>
  <si>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</si>
  <si>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</si>
  <si>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</si>
  <si>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</si>
  <si>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</si>
  <si>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</si>
  <si>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</si>
  <si>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</si>
  <si>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</si>
  <si>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</si>
  <si>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</si>
  <si>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</si>
  <si>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</si>
  <si>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</si>
  <si>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</si>
  <si>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</si>
  <si>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</si>
  <si>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</si>
  <si>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</si>
  <si>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</si>
  <si>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</si>
  <si>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</si>
  <si>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</si>
  <si>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</si>
  <si>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</si>
  <si>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</si>
  <si>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</si>
  <si>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</si>
  <si>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</si>
  <si>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</si>
  <si>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</si>
  <si>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</si>
  <si>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</si>
  <si>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</si>
  <si>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</si>
  <si>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</si>
  <si>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</si>
  <si>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</si>
  <si>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</si>
  <si>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</si>
  <si>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</si>
  <si>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</si>
  <si>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</si>
  <si>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</si>
  <si>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</si>
  <si>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</si>
  <si>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</si>
  <si>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</si>
  <si>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</si>
  <si>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</si>
  <si>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</si>
  <si>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</si>
  <si>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</si>
  <si>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</si>
  <si>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</si>
  <si>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</si>
  <si>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</si>
  <si>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</si>
  <si>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</si>
  <si>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</si>
  <si>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</si>
  <si>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</si>
  <si>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</si>
  <si>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</si>
  <si>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</si>
  <si>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</si>
  <si>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</si>
  <si>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</si>
  <si>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</si>
  <si>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</si>
  <si>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</si>
  <si>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</si>
  <si>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</si>
  <si>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</si>
  <si>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</si>
  <si>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</si>
  <si>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</si>
  <si>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</si>
  <si>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</si>
  <si>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</si>
  <si>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</si>
  <si>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</si>
  <si>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</si>
  <si>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</si>
  <si>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</si>
  <si>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</si>
  <si>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</si>
  <si>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</si>
  <si>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</si>
  <si>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</si>
  <si>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</si>
  <si>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</si>
  <si>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</si>
  <si>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</si>
  <si>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</si>
  <si>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</si>
  <si>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</si>
  <si>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</si>
  <si>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</si>
  <si>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</si>
  <si>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</si>
  <si>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</si>
  <si>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</si>
  <si>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</si>
  <si>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</si>
  <si>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</si>
  <si>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</si>
  <si>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</si>
  <si>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</si>
  <si>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</si>
  <si>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</si>
  <si>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</si>
  <si>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</si>
  <si>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</si>
  <si>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</si>
  <si>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</si>
  <si>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</si>
  <si>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</si>
  <si>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</si>
  <si>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</si>
  <si>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</si>
  <si>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</si>
  <si>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</si>
  <si>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</si>
  <si>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</si>
  <si>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</si>
  <si>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</si>
  <si>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</si>
  <si>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</si>
  <si>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</si>
  <si>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</si>
  <si>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</si>
  <si>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</si>
  <si>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</si>
  <si>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</si>
  <si>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</si>
  <si>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</si>
  <si>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</si>
  <si>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</si>
  <si>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</si>
  <si>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</si>
  <si>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</si>
  <si>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</si>
  <si>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</si>
  <si>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</si>
  <si>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</si>
  <si>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</si>
  <si>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</si>
  <si>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</si>
  <si>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</si>
  <si>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</si>
  <si>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</si>
  <si>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</si>
  <si>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</si>
  <si>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</si>
  <si>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</si>
  <si>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</si>
  <si>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</si>
  <si>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</si>
  <si>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</si>
  <si>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</si>
  <si>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</si>
  <si>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</si>
  <si>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</si>
  <si>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</si>
  <si>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</si>
  <si>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</si>
  <si>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</si>
  <si>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</si>
  <si>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</si>
  <si>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</si>
  <si>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</si>
  <si>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</si>
  <si>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</si>
  <si>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</si>
  <si>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</si>
  <si>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</si>
  <si>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</si>
  <si>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</si>
  <si>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</si>
  <si>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</si>
  <si>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</si>
  <si>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</si>
  <si>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</si>
  <si>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</si>
  <si>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</si>
  <si>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</si>
  <si>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</si>
  <si>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</si>
  <si>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</si>
  <si>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</si>
  <si>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</si>
  <si>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</si>
  <si>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</si>
  <si>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</si>
  <si>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</si>
  <si>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</si>
  <si>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</si>
  <si>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</si>
  <si>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</si>
  <si>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</si>
  <si>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</si>
  <si>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</si>
  <si>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</si>
  <si>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</si>
  <si>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</si>
  <si>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</si>
  <si>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</si>
  <si>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</si>
  <si>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</si>
  <si>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</si>
  <si>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</si>
  <si>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</si>
  <si>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</si>
  <si>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</si>
  <si>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</si>
  <si>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</si>
  <si>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</si>
  <si>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</si>
  <si>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</si>
  <si>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</si>
  <si>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</si>
  <si>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</si>
  <si>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</si>
  <si>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</si>
  <si>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</si>
  <si>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</si>
  <si>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</si>
  <si>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</si>
  <si>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</si>
  <si>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</si>
  <si>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</si>
  <si>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</si>
  <si>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</si>
  <si>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</si>
  <si>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</si>
  <si>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</si>
  <si>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</si>
  <si>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</si>
  <si>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</si>
  <si>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</si>
  <si>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</si>
  <si>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</si>
  <si>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</si>
  <si>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</si>
  <si>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</si>
  <si>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</si>
  <si>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</si>
  <si>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</si>
  <si>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</si>
  <si>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</si>
  <si>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</si>
  <si>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</si>
  <si>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</si>
  <si>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</si>
  <si>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</si>
  <si>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</si>
  <si>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</si>
  <si>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</si>
  <si>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</si>
  <si>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</si>
  <si>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</si>
  <si>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</si>
  <si>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</si>
  <si>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</si>
  <si>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</si>
  <si>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</si>
  <si>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</si>
  <si>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</si>
  <si>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</si>
  <si>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</si>
  <si>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</si>
  <si>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</si>
  <si>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</si>
  <si>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</si>
  <si>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</si>
  <si>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</si>
  <si>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</si>
  <si>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</si>
  <si>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</si>
  <si>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</si>
  <si>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</si>
  <si>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</si>
  <si>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</si>
  <si>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</si>
  <si>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</si>
  <si>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</si>
  <si>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</si>
  <si>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</si>
  <si>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</si>
  <si>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</si>
  <si>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</si>
  <si>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</si>
  <si>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</si>
  <si>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</si>
  <si>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</si>
  <si>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</si>
  <si>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</si>
  <si>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</si>
  <si>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</si>
  <si>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</si>
  <si>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</si>
  <si>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</si>
  <si>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</si>
  <si>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</si>
  <si>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</si>
  <si>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</si>
  <si>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</si>
  <si>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</si>
  <si>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</si>
  <si>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</si>
  <si>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</si>
  <si>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</si>
  <si>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</si>
  <si>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</si>
  <si>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</si>
  <si>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</si>
  <si>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</si>
  <si>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</si>
  <si>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</si>
  <si>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</si>
  <si>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</si>
  <si>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</si>
  <si>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</si>
  <si>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</si>
  <si>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</si>
  <si>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</si>
  <si>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</si>
  <si>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</si>
  <si>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</si>
  <si>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</si>
  <si>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</si>
  <si>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</si>
  <si>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</si>
  <si>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</si>
  <si>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</si>
  <si>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</si>
  <si>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</si>
  <si>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</si>
  <si>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</si>
  <si>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</si>
  <si>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</si>
  <si>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</si>
  <si>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</si>
  <si>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</si>
  <si>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</si>
  <si>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</si>
  <si>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</si>
  <si>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</si>
  <si>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</si>
  <si>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</si>
  <si>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</si>
  <si>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</si>
  <si>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</si>
  <si>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</si>
  <si>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</si>
  <si>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</si>
  <si>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</si>
  <si>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</si>
  <si>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</si>
  <si>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</si>
  <si>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</si>
  <si>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</si>
  <si>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</si>
  <si>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</si>
  <si>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</si>
  <si>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</si>
  <si>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</si>
  <si>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</si>
  <si>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</si>
  <si>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</si>
  <si>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</si>
  <si>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</si>
  <si>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</si>
  <si>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</si>
  <si>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</si>
  <si>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</si>
  <si>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</si>
  <si>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</si>
  <si>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</si>
  <si>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</si>
  <si>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</si>
  <si>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</si>
  <si>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</si>
  <si>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</si>
  <si>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</si>
  <si>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</si>
  <si>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</si>
  <si>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</si>
  <si>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</si>
  <si>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</si>
  <si>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</si>
  <si>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</si>
  <si>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</si>
  <si>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</si>
  <si>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</si>
  <si>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</si>
  <si>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</si>
  <si>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</si>
  <si>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</si>
  <si>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</si>
  <si>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</si>
  <si>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</si>
  <si>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</si>
  <si>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</si>
  <si>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</si>
  <si>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</si>
  <si>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</si>
  <si>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</si>
  <si>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</si>
  <si>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</si>
  <si>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</si>
  <si>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</si>
  <si>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</si>
  <si>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</si>
  <si>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</si>
  <si>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</si>
  <si>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</si>
  <si>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</si>
  <si>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</si>
  <si>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</si>
  <si>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</si>
  <si>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</si>
  <si>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</si>
  <si>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</si>
  <si>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</si>
  <si>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</si>
  <si>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</si>
  <si>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</si>
  <si>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</si>
  <si>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</si>
  <si>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</si>
  <si>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</si>
  <si>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</si>
  <si>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</si>
  <si>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</si>
  <si>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</si>
  <si>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</si>
  <si>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</si>
  <si>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</si>
  <si>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</si>
  <si>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</si>
  <si>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</si>
  <si>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</si>
  <si>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</si>
  <si>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</si>
  <si>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</si>
  <si>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</si>
  <si>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</si>
  <si>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</si>
  <si>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</si>
  <si>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</si>
  <si>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</si>
  <si>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</si>
  <si>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</si>
  <si>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</si>
  <si>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</si>
  <si>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</si>
  <si>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</si>
  <si>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</si>
  <si>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</si>
  <si>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</si>
  <si>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</si>
  <si>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</si>
  <si>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</si>
  <si>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</si>
  <si>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</si>
  <si>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</si>
  <si>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</si>
  <si>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</si>
  <si>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</si>
  <si>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</si>
  <si>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</si>
  <si>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</si>
  <si>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</si>
  <si>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</si>
  <si>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</si>
  <si>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</si>
  <si>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</si>
  <si>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</si>
  <si>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</si>
  <si>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</si>
  <si>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</si>
  <si>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</si>
  <si>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</si>
  <si>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</si>
  <si>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</si>
  <si>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</si>
  <si>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</si>
  <si>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</si>
  <si>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</si>
  <si>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</si>
  <si>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</si>
  <si>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</si>
  <si>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</si>
  <si>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</si>
  <si>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</si>
  <si>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</si>
  <si>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</si>
  <si>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</si>
  <si>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</si>
  <si>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</si>
  <si>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</si>
  <si>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</si>
  <si>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</si>
  <si>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</si>
  <si>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</si>
  <si>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</si>
  <si>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</si>
  <si>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</si>
  <si>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</si>
  <si>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</si>
  <si>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</si>
  <si>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</si>
  <si>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</si>
  <si>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</si>
  <si>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</si>
  <si>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</si>
  <si>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</si>
  <si>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</si>
  <si>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</si>
  <si>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</si>
  <si>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</si>
  <si>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</si>
  <si>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</si>
  <si>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</si>
  <si>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</si>
  <si>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</si>
  <si>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</si>
  <si>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</si>
  <si>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</si>
  <si>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</si>
  <si>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</si>
  <si>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</si>
  <si>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</si>
  <si>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</si>
  <si>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</si>
  <si>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</si>
  <si>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</si>
  <si>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</si>
  <si>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</si>
  <si>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</si>
  <si>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</si>
  <si>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</si>
  <si>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</si>
  <si>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</si>
  <si>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</si>
  <si>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</si>
  <si>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</si>
  <si>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</si>
  <si>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</si>
  <si>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</si>
  <si>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</si>
  <si>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</si>
  <si>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</si>
  <si>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</si>
  <si>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</si>
  <si>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</si>
  <si>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</si>
  <si>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</si>
  <si>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</si>
  <si>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</si>
  <si>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</si>
  <si>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</si>
  <si>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</si>
  <si>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</si>
  <si>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</si>
  <si>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</si>
  <si>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</si>
  <si>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</si>
  <si>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</si>
  <si>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</si>
  <si>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</si>
  <si>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</si>
  <si>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</si>
  <si>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</si>
  <si>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</si>
  <si>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</si>
  <si>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</si>
  <si>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</si>
  <si>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</si>
  <si>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</si>
  <si>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</si>
  <si>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</si>
  <si>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</si>
  <si>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</si>
  <si>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</si>
  <si>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</si>
  <si>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</si>
  <si>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</si>
  <si>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</si>
  <si>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</si>
  <si>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</si>
  <si>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</si>
  <si>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</si>
  <si>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</si>
  <si>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</si>
  <si>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</si>
  <si>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</si>
  <si>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</si>
  <si>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</si>
  <si>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</si>
  <si>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</si>
  <si>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</si>
  <si>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</si>
  <si>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</si>
  <si>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</si>
  <si>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</si>
  <si>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</si>
  <si>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</si>
  <si>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</si>
  <si>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</si>
  <si>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</si>
  <si>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</si>
  <si>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</si>
  <si>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</si>
  <si>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</si>
  <si>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</si>
  <si>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</si>
  <si>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</si>
  <si>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</si>
  <si>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</si>
  <si>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</si>
  <si>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</si>
  <si>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</si>
  <si>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</si>
  <si>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</si>
  <si>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</si>
  <si>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</si>
  <si>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</si>
  <si>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</si>
  <si>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</si>
  <si>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</si>
  <si>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</si>
  <si>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</si>
  <si>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</si>
  <si>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</si>
  <si>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</si>
  <si>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</si>
  <si>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</si>
  <si>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</si>
  <si>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</si>
  <si>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</si>
  <si>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</si>
  <si>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</si>
  <si>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</si>
  <si>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</si>
  <si>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</si>
  <si>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</si>
  <si>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</si>
  <si>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</si>
  <si>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</si>
  <si>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</si>
  <si>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</si>
  <si>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</si>
  <si>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</si>
  <si>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</si>
  <si>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</si>
  <si>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</si>
  <si>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</si>
  <si>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</si>
  <si>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</si>
  <si>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</si>
  <si>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</si>
  <si>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</si>
  <si>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</si>
  <si>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</si>
  <si>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</si>
  <si>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</si>
  <si>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</si>
  <si>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</si>
  <si>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</si>
  <si>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</si>
  <si>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</si>
  <si>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</si>
  <si>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</si>
  <si>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</si>
  <si>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</si>
  <si>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</si>
  <si>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</si>
  <si>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</si>
  <si>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</si>
  <si>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</si>
  <si>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</si>
  <si>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</si>
  <si>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</si>
  <si>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</si>
  <si>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</si>
  <si>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</si>
  <si>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</si>
  <si>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</si>
  <si>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</si>
  <si>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</si>
  <si>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</si>
  <si>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</si>
  <si>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</si>
  <si>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</si>
  <si>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</si>
  <si>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</si>
  <si>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</si>
  <si>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</si>
  <si>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</si>
  <si>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</si>
  <si>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</si>
  <si>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</si>
  <si>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</si>
  <si>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</si>
  <si>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</si>
  <si>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</si>
  <si>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</si>
  <si>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</si>
  <si>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</si>
  <si>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</si>
  <si>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</si>
  <si>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</si>
  <si>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</si>
  <si>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</si>
  <si>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</si>
  <si>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</si>
  <si>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</si>
  <si>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</si>
  <si>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</si>
  <si>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</si>
  <si>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</si>
  <si>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</si>
  <si>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</si>
  <si>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</si>
  <si>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</si>
  <si>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</si>
  <si>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</si>
  <si>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</si>
  <si>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</si>
  <si>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</si>
  <si>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</si>
  <si>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</si>
  <si>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</si>
  <si>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</si>
  <si>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</si>
  <si>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</si>
  <si>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</si>
  <si>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</si>
  <si>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</si>
  <si>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</si>
  <si>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</si>
  <si>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</si>
  <si>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</si>
  <si>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</si>
  <si>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</si>
  <si>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</si>
  <si>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</si>
  <si>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</si>
  <si>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</si>
  <si>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</si>
  <si>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</si>
  <si>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</si>
  <si>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</si>
  <si>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</si>
  <si>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</si>
  <si>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</si>
  <si>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</si>
  <si>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</si>
  <si>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</si>
  <si>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</si>
  <si>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</si>
  <si>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</si>
  <si>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</si>
  <si>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</si>
  <si>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</si>
  <si>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</si>
  <si>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</si>
  <si>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</si>
  <si>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</si>
  <si>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</si>
  <si>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</si>
  <si>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</si>
  <si>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</si>
  <si>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</si>
  <si>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</si>
  <si>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</si>
  <si>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</si>
  <si>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</si>
  <si>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</si>
  <si>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</si>
  <si>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</si>
  <si>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</si>
  <si>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</si>
  <si>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</si>
  <si>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</si>
  <si>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</si>
  <si>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</si>
  <si>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</si>
  <si>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</si>
  <si>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</si>
  <si>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</si>
  <si>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</si>
  <si>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</si>
  <si>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</si>
  <si>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</si>
  <si>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</si>
  <si>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</si>
  <si>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</si>
  <si>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</si>
  <si>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</si>
  <si>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</si>
  <si>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</si>
  <si>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</si>
  <si>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</si>
  <si>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</si>
  <si>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</si>
  <si>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</si>
  <si>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</si>
  <si>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</si>
  <si>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</si>
  <si>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</si>
  <si>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</si>
  <si>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</si>
  <si>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</si>
  <si>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</si>
  <si>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</si>
  <si>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</si>
  <si>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</si>
  <si>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</si>
  <si>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</si>
  <si>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</si>
  <si>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</si>
  <si>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</si>
  <si>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</si>
  <si>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</si>
  <si>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</si>
  <si>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</si>
  <si>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</si>
  <si>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</si>
  <si>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</si>
  <si>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</si>
  <si>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</si>
  <si>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</si>
  <si>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</si>
  <si>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</si>
  <si>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</si>
  <si>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</si>
  <si>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</si>
  <si>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</si>
  <si>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</si>
  <si>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</si>
  <si>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</si>
  <si>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</si>
  <si>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</si>
  <si>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</si>
  <si>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</si>
  <si>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</si>
  <si>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</si>
  <si>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</si>
  <si>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</si>
  <si>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</si>
  <si>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</si>
  <si>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</si>
  <si>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</si>
  <si>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</si>
  <si>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</si>
  <si>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</si>
  <si>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</si>
  <si>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</si>
  <si>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</si>
  <si>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</si>
  <si>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</si>
  <si>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</si>
  <si>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</si>
  <si>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</si>
  <si>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</si>
  <si>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</si>
  <si>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</si>
  <si>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</si>
  <si>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</si>
  <si>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</si>
  <si>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</si>
  <si>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</si>
  <si>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</si>
  <si>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</si>
  <si>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</si>
  <si>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</si>
  <si>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</si>
  <si>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</si>
  <si>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</si>
  <si>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</si>
  <si>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</si>
  <si>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</si>
  <si>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</si>
  <si>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</si>
  <si>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</si>
  <si>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</si>
  <si>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</si>
  <si>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</si>
  <si>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</si>
  <si>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</si>
  <si>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</si>
  <si>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</si>
  <si>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</si>
  <si>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</si>
  <si>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</si>
  <si>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</si>
  <si>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</si>
  <si>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</si>
  <si>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</si>
  <si>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</si>
  <si>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</si>
  <si>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</si>
  <si>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</si>
  <si>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</si>
  <si>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</si>
  <si>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</si>
  <si>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</si>
  <si>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</si>
  <si>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</si>
  <si>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</si>
  <si>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</si>
  <si>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</si>
  <si>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</si>
  <si>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</si>
  <si>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</si>
  <si>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</si>
  <si>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</si>
  <si>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</si>
  <si>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</si>
  <si>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</si>
  <si>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</si>
  <si>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</si>
  <si>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</si>
  <si>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</si>
  <si>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</si>
  <si>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</si>
  <si>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</si>
  <si>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</si>
  <si>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</si>
  <si>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</si>
  <si>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</si>
  <si>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</si>
  <si>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</si>
  <si>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</si>
  <si>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</si>
  <si>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</si>
  <si>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</si>
  <si>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</si>
  <si>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</si>
  <si>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</si>
  <si>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</si>
  <si>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</si>
  <si>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</si>
  <si>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</si>
  <si>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</si>
  <si>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</si>
  <si>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</si>
  <si>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</si>
  <si>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</si>
  <si>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</si>
  <si>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</si>
  <si>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</si>
  <si>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</si>
  <si>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</si>
  <si>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</si>
  <si>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</si>
  <si>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</si>
  <si>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</si>
  <si>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</si>
  <si>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</si>
  <si>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</si>
  <si>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</si>
  <si>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</si>
  <si>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</si>
  <si>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</si>
  <si>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</si>
  <si>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</si>
  <si>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</si>
  <si>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</si>
  <si>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</si>
  <si>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</si>
  <si>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</si>
  <si>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</si>
  <si>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</si>
  <si>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</si>
  <si>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</si>
  <si>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</si>
  <si>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</si>
  <si>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</si>
  <si>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</si>
  <si>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</si>
  <si>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</si>
  <si>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</si>
  <si>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</si>
  <si>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</si>
  <si>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</si>
  <si>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</si>
  <si>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</si>
  <si>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</si>
  <si>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</si>
  <si>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</si>
  <si>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</si>
  <si>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</si>
  <si>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</si>
  <si>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</si>
  <si>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</si>
  <si>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</si>
  <si>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</si>
  <si>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</si>
  <si>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</si>
  <si>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</si>
  <si>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</si>
  <si>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</si>
  <si>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</si>
  <si>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</si>
  <si>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</si>
  <si>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</si>
  <si>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</si>
  <si>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</si>
  <si>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</si>
  <si>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</si>
  <si>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</si>
  <si>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</si>
  <si>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</si>
  <si>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</si>
  <si>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</si>
  <si>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</si>
  <si>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</si>
  <si>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</si>
  <si>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</si>
  <si>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</si>
  <si>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</si>
  <si>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</si>
  <si>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</si>
  <si>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</si>
  <si>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</si>
  <si>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</si>
  <si>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</si>
  <si>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</si>
  <si>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</si>
  <si>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</si>
  <si>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</si>
  <si>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</si>
  <si>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</si>
  <si>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</si>
  <si>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</si>
  <si>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</si>
  <si>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</si>
  <si>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</si>
  <si>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</si>
  <si>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</si>
  <si>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</si>
  <si>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</si>
  <si>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</si>
  <si>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</si>
  <si>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</si>
  <si>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</si>
  <si>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</si>
  <si>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</si>
  <si>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</si>
  <si>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</si>
  <si>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</si>
  <si>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</si>
  <si>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</si>
  <si>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</si>
  <si>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</si>
  <si>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</si>
  <si>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</si>
  <si>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</si>
  <si>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</si>
  <si>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</si>
  <si>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</si>
  <si>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</si>
  <si>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</si>
  <si>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</si>
  <si>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</si>
  <si>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</si>
  <si>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</si>
  <si>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</si>
  <si>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</si>
  <si>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</si>
  <si>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</si>
  <si>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</si>
  <si>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</si>
  <si>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</si>
  <si>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</si>
  <si>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</si>
  <si>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</si>
  <si>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</si>
  <si>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</si>
  <si>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</si>
  <si>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</si>
  <si>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</si>
  <si>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</si>
  <si>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</si>
  <si>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</si>
  <si>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</si>
  <si>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</si>
  <si>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</si>
  <si>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</si>
  <si>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</si>
  <si>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</si>
  <si>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</si>
  <si>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</si>
  <si>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</si>
  <si>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</si>
  <si>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</si>
  <si>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</si>
  <si>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</si>
  <si>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</si>
  <si>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</si>
  <si>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</si>
  <si>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</si>
  <si>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</si>
  <si>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</si>
  <si>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</si>
  <si>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</si>
  <si>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</si>
  <si>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</si>
  <si>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</si>
  <si>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</si>
  <si>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</si>
  <si>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</si>
  <si>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</si>
  <si>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</si>
  <si>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</si>
  <si>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</si>
  <si>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</si>
  <si>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</si>
  <si>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</si>
  <si>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</si>
  <si>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</si>
  <si>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</si>
  <si>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</si>
  <si>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</si>
  <si>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</si>
  <si>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</si>
  <si>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</si>
  <si>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</si>
  <si>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</si>
  <si>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</si>
  <si>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</si>
  <si>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</si>
  <si>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</si>
  <si>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</si>
  <si>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</si>
  <si>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</si>
  <si>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</si>
  <si>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</si>
  <si>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</si>
  <si>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</si>
  <si>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</si>
  <si>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</si>
  <si>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</si>
  <si>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</si>
  <si>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</si>
  <si>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</si>
  <si>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</si>
  <si>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</si>
  <si>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</si>
  <si>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</si>
  <si>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</si>
  <si>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</si>
  <si>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</si>
  <si>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</si>
  <si>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</si>
  <si>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</si>
  <si>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</si>
  <si>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</si>
  <si>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</si>
  <si>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</si>
  <si>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</si>
  <si>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</si>
  <si>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</si>
  <si>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</si>
  <si>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</si>
  <si>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</si>
  <si>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</si>
  <si>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</si>
  <si>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</si>
  <si>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</si>
  <si>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</si>
  <si>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</si>
  <si>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</si>
  <si>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</si>
  <si>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</si>
  <si>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</si>
  <si>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</si>
  <si>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</si>
  <si>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</si>
  <si>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</si>
  <si>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</si>
  <si>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</si>
  <si>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</si>
  <si>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</si>
  <si>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</si>
  <si>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</si>
  <si>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</si>
  <si>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</si>
  <si>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</si>
  <si>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</si>
  <si>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</si>
  <si>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</si>
  <si>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</si>
  <si>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</si>
  <si>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</si>
  <si>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</si>
  <si>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</si>
  <si>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</si>
  <si>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</si>
  <si>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</si>
  <si>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</si>
  <si>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</si>
  <si>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</si>
  <si>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</si>
  <si>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</si>
  <si>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</si>
  <si>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</si>
  <si>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</si>
  <si>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</si>
  <si>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</si>
  <si>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</si>
  <si>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</si>
  <si>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</si>
  <si>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</si>
  <si>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</si>
  <si>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</si>
  <si>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</si>
  <si>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</si>
  <si>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</si>
  <si>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</si>
  <si>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</si>
  <si>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</si>
  <si>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</si>
  <si>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</si>
  <si>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</si>
  <si>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</si>
  <si>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</si>
  <si>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</si>
  <si>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</si>
  <si>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</si>
  <si>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</si>
  <si>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</si>
  <si>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</si>
  <si>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</si>
  <si>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</si>
  <si>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</si>
  <si>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</si>
  <si>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</si>
  <si>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</si>
  <si>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</si>
  <si>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</si>
  <si>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</si>
  <si>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</si>
  <si>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</si>
  <si>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</si>
  <si>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</si>
  <si>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</si>
  <si>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</si>
  <si>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</si>
  <si>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</si>
  <si>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</si>
  <si>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</si>
  <si>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</si>
  <si>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</si>
  <si>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</si>
  <si>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</si>
  <si>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</si>
  <si>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</si>
  <si>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</si>
  <si>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</si>
  <si>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</si>
  <si>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</si>
  <si>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</si>
  <si>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</si>
  <si>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</si>
  <si>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</si>
  <si>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</si>
  <si>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</si>
  <si>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</si>
  <si>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</si>
  <si>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</si>
  <si>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</si>
  <si>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</si>
  <si>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</si>
  <si>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</si>
  <si>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</si>
  <si>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</si>
  <si>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</si>
  <si>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</si>
  <si>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</si>
  <si>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</si>
  <si>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</si>
  <si>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</si>
  <si>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</si>
  <si>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</si>
  <si>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</si>
  <si>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</si>
  <si>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</si>
  <si>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</si>
  <si>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</si>
  <si>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</si>
  <si>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</si>
  <si>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</si>
  <si>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</si>
  <si>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</si>
  <si>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</si>
  <si>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</si>
  <si>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</si>
  <si>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</si>
  <si>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</si>
  <si>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</si>
  <si>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</si>
  <si>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</si>
  <si>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</si>
  <si>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</si>
  <si>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</si>
  <si>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</si>
  <si>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</si>
  <si>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</si>
  <si>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</si>
  <si>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</si>
  <si>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</si>
  <si>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</si>
  <si>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</si>
  <si>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</si>
  <si>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</si>
  <si>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</si>
  <si>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</si>
  <si>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</si>
  <si>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</si>
  <si>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</si>
  <si>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</si>
  <si>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</si>
  <si>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</si>
  <si>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</si>
  <si>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</si>
  <si>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</si>
  <si>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</si>
  <si>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</si>
  <si>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</si>
  <si>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</si>
  <si>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</si>
  <si>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</si>
  <si>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</si>
  <si>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</si>
  <si>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</si>
  <si>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</si>
  <si>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</si>
  <si>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</si>
  <si>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</si>
  <si>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</si>
  <si>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</si>
  <si>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</si>
  <si>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</si>
  <si>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</si>
  <si>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</si>
  <si>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</si>
  <si>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</si>
  <si>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</si>
  <si>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</si>
  <si>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</si>
  <si>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</si>
  <si>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</si>
  <si>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</si>
  <si>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</si>
  <si>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</si>
  <si>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</si>
  <si>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</si>
  <si>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</si>
  <si>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</si>
  <si>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</si>
  <si>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</si>
  <si>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</si>
  <si>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</si>
  <si>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</si>
  <si>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</si>
  <si>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</si>
  <si>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</si>
  <si>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</si>
  <si>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</si>
  <si>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</si>
  <si>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</si>
  <si>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</si>
  <si>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</si>
  <si>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</si>
  <si>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</si>
  <si>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</si>
  <si>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</si>
  <si>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</si>
  <si>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</si>
  <si>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</si>
  <si>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</si>
  <si>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</si>
  <si>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</si>
  <si>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</si>
  <si>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</si>
  <si>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</si>
  <si>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</si>
  <si>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</si>
  <si>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</si>
  <si>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</si>
  <si>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</si>
  <si>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</si>
  <si>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</si>
  <si>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</si>
  <si>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</si>
  <si>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</si>
  <si>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</si>
  <si>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</si>
  <si>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</si>
  <si>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</si>
  <si>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</si>
  <si>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</si>
  <si>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</si>
  <si>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</si>
  <si>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</si>
  <si>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</si>
  <si>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</si>
  <si>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</si>
  <si>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</si>
  <si>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</si>
  <si>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</si>
  <si>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</si>
  <si>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</si>
  <si>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</si>
  <si>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</si>
  <si>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</si>
  <si>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</si>
  <si>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</si>
  <si>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</si>
  <si>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</si>
  <si>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</si>
  <si>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</si>
  <si>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</si>
  <si>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</si>
  <si>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</si>
  <si>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</si>
  <si>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</si>
  <si>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</si>
  <si>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</si>
  <si>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</si>
  <si>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</si>
  <si>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</si>
  <si>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</si>
  <si>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</si>
  <si>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</si>
  <si>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</si>
  <si>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</si>
  <si>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</si>
  <si>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</si>
  <si>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</si>
  <si>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</si>
  <si>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</si>
  <si>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</si>
  <si>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</si>
  <si>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</si>
  <si>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</si>
  <si>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</si>
  <si>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</si>
  <si>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</si>
  <si>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</si>
  <si>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</si>
  <si>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</si>
  <si>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</si>
  <si>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</si>
  <si>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</si>
  <si>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</si>
  <si>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</si>
  <si>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</si>
  <si>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</si>
  <si>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</si>
  <si>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</si>
  <si>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</si>
  <si>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</si>
  <si>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</si>
  <si>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</si>
  <si>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</si>
  <si>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</si>
  <si>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</si>
  <si>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</si>
  <si>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</si>
  <si>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</si>
  <si>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</si>
  <si>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</si>
  <si>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</si>
  <si>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</si>
  <si>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</si>
  <si>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</si>
  <si>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</si>
  <si>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</si>
  <si>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</si>
  <si>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</si>
  <si>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</si>
  <si>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</si>
  <si>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</si>
  <si>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</si>
  <si>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</si>
  <si>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</si>
  <si>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</si>
  <si>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</si>
  <si>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</si>
  <si>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</si>
  <si>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</si>
  <si>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</si>
  <si>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</si>
  <si>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</si>
  <si>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</si>
  <si>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</si>
  <si>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</si>
  <si>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</si>
  <si>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</si>
  <si>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</si>
  <si>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</si>
  <si>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</si>
  <si>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</si>
  <si>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</si>
  <si>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</si>
  <si>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</si>
  <si>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</si>
  <si>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</si>
  <si>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</si>
  <si>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</si>
  <si>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</si>
  <si>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</si>
  <si>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</si>
  <si>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</si>
  <si>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</si>
  <si>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</si>
  <si>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</si>
  <si>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</si>
  <si>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</si>
  <si>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</si>
  <si>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</si>
  <si>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</si>
  <si>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</si>
  <si>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</si>
  <si>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</si>
  <si>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</si>
  <si>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</si>
  <si>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</si>
  <si>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</si>
  <si>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</si>
  <si>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</si>
  <si>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</si>
  <si>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</si>
  <si>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</si>
  <si>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</si>
  <si>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</si>
  <si>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</si>
  <si>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</si>
  <si>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</si>
  <si>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</si>
  <si>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</si>
  <si>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</si>
  <si>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</si>
  <si>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</si>
  <si>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</si>
  <si>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</si>
  <si>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</si>
  <si>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</si>
  <si>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</si>
  <si>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</si>
  <si>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</si>
  <si>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</si>
  <si>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</si>
  <si>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</si>
  <si>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</si>
  <si>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</si>
  <si>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</si>
  <si>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</si>
  <si>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</si>
  <si>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</si>
  <si>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</si>
  <si>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</si>
  <si>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</si>
  <si>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</si>
  <si>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</si>
  <si>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</si>
  <si>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</si>
  <si>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</si>
  <si>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</si>
  <si>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</si>
  <si>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</si>
  <si>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</si>
  <si>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</si>
  <si>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</si>
  <si>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</si>
  <si>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</si>
  <si>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</si>
  <si>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</si>
  <si>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</si>
  <si>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</si>
  <si>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</si>
  <si>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</si>
  <si>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</si>
  <si>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</si>
  <si>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</si>
  <si>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</si>
  <si>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</si>
  <si>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</si>
  <si>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</si>
  <si>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</si>
  <si>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</si>
  <si>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</si>
  <si>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</si>
  <si>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</si>
  <si>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</si>
  <si>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</si>
  <si>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</si>
  <si>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</si>
  <si>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</si>
  <si>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</si>
  <si>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</si>
  <si>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</si>
  <si>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</si>
  <si>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</si>
  <si>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</si>
  <si>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</si>
  <si>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</si>
  <si>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</si>
  <si>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</si>
  <si>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</si>
  <si>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</si>
  <si>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</si>
  <si>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</si>
  <si>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</si>
  <si>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</si>
  <si>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</si>
  <si>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</si>
  <si>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</si>
  <si>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</si>
  <si>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</si>
  <si>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</si>
  <si>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</si>
  <si>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</si>
  <si>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</si>
  <si>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</si>
  <si>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</si>
  <si>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</si>
  <si>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</si>
  <si>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</si>
  <si>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</si>
  <si>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</si>
  <si>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</si>
  <si>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</si>
  <si>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</si>
  <si>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</si>
  <si>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</si>
  <si>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</si>
  <si>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</si>
  <si>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</si>
  <si>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</si>
  <si>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</si>
  <si>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</si>
  <si>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</si>
  <si>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</si>
  <si>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</si>
  <si>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</si>
  <si>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</si>
  <si>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</si>
  <si>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</si>
  <si>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</si>
  <si>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</si>
  <si>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</si>
  <si>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</si>
  <si>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</si>
  <si>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</si>
  <si>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</si>
  <si>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</si>
  <si>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</si>
  <si>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</si>
  <si>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</si>
  <si>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</si>
  <si>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</si>
  <si>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</si>
  <si>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</si>
  <si>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</si>
  <si>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</si>
  <si>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</si>
  <si>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</si>
  <si>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</si>
  <si>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</si>
  <si>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</si>
  <si>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</si>
  <si>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</si>
  <si>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</si>
  <si>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</si>
  <si>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</si>
  <si>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</si>
  <si>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</si>
  <si>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</si>
  <si>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</si>
  <si>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</si>
  <si>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</si>
  <si>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</si>
  <si>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</si>
  <si>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</si>
  <si>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</si>
  <si>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</si>
  <si>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</si>
  <si>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</si>
  <si>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</si>
  <si>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</si>
  <si>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</si>
  <si>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</si>
  <si>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</si>
  <si>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</si>
  <si>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</si>
  <si>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</si>
  <si>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</si>
  <si>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</si>
  <si>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</si>
  <si>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</si>
  <si>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</si>
  <si>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</si>
  <si>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</si>
  <si>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</si>
  <si>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</si>
  <si>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</si>
  <si>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</si>
  <si>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</si>
  <si>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</si>
  <si>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</si>
  <si>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</si>
  <si>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</si>
  <si>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</si>
  <si>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</si>
  <si>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</si>
  <si>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</si>
  <si>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</si>
  <si>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</si>
  <si>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</si>
  <si>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</si>
  <si>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</si>
  <si>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</si>
  <si>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</si>
  <si>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</si>
  <si>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</si>
  <si>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</si>
  <si>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</si>
  <si>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</si>
  <si>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</si>
  <si>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</si>
  <si>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</si>
  <si>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</si>
  <si>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</si>
  <si>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</si>
  <si>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</si>
  <si>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</si>
  <si>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</si>
  <si>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</si>
  <si>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</si>
  <si>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</si>
  <si>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</si>
  <si>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</si>
  <si>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</si>
  <si>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</si>
  <si>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</si>
  <si>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</si>
  <si>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</si>
  <si>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</si>
  <si>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</si>
  <si>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</si>
  <si>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</si>
  <si>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</si>
  <si>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</si>
  <si>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</si>
  <si>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</si>
  <si>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</si>
  <si>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</si>
  <si>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</si>
  <si>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</si>
  <si>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</si>
  <si>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</si>
  <si>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</si>
  <si>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</si>
  <si>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</si>
  <si>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</si>
  <si>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</si>
  <si>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</si>
  <si>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</si>
  <si>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</si>
  <si>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</si>
  <si>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</si>
  <si>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</si>
  <si>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</si>
  <si>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</si>
  <si>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</si>
  <si>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</si>
  <si>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</si>
  <si>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</si>
  <si>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</si>
  <si>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</si>
  <si>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</si>
  <si>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</si>
  <si>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</si>
  <si>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</si>
  <si>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</si>
  <si>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</si>
  <si>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</si>
  <si>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</si>
  <si>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</si>
  <si>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</si>
  <si>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</si>
  <si>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</si>
  <si>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</si>
  <si>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</si>
  <si>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</si>
  <si>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</si>
  <si>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</si>
  <si>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</si>
  <si>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</si>
  <si>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</si>
  <si>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</si>
  <si>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</si>
  <si>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</si>
  <si>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</si>
  <si>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</si>
  <si>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</si>
  <si>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</si>
  <si>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</si>
  <si>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</si>
  <si>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</si>
  <si>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</si>
  <si>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</si>
  <si>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</si>
  <si>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</si>
  <si>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</si>
  <si>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</si>
  <si>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</si>
  <si>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</si>
  <si>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</si>
  <si>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</si>
  <si>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</si>
  <si>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</si>
  <si>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</si>
  <si>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</si>
  <si>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</si>
  <si>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</si>
  <si>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</si>
  <si>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</si>
  <si>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</si>
  <si>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</si>
  <si>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</si>
  <si>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</si>
  <si>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</si>
  <si>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</si>
  <si>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</si>
  <si>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</si>
  <si>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</si>
  <si>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</si>
  <si>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</si>
  <si>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</si>
  <si>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</si>
  <si>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</si>
  <si>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</si>
  <si>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</si>
  <si>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</si>
  <si>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</si>
  <si>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</si>
  <si>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</si>
  <si>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</si>
  <si>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</si>
  <si>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</si>
  <si>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</si>
  <si>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</si>
  <si>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</si>
  <si>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</si>
  <si>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</si>
  <si>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</si>
  <si>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</si>
  <si>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</si>
  <si>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</si>
  <si>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</si>
  <si>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</si>
  <si>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</si>
  <si>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</si>
  <si>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</si>
  <si>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</si>
  <si>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</si>
  <si>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</si>
  <si>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</si>
  <si>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</si>
  <si>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</si>
  <si>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</si>
  <si>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</si>
  <si>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</si>
  <si>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</si>
  <si>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</si>
  <si>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</si>
  <si>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</si>
  <si>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</si>
  <si>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</si>
  <si>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</si>
  <si>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</si>
  <si>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</si>
  <si>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</si>
  <si>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</si>
  <si>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</si>
  <si>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</si>
  <si>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</si>
  <si>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</si>
  <si>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</si>
  <si>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</si>
  <si>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</si>
  <si>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</si>
  <si>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</si>
  <si>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</si>
  <si>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</si>
  <si>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</si>
  <si>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</si>
  <si>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</si>
  <si>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</si>
  <si>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</si>
  <si>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</si>
  <si>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</si>
  <si>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</si>
  <si>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</si>
  <si>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</si>
  <si>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</si>
  <si>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</si>
  <si>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</si>
  <si>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</si>
  <si>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</si>
  <si>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</si>
  <si>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</si>
  <si>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</si>
  <si>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</si>
  <si>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</si>
  <si>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</si>
  <si>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</si>
  <si>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</si>
  <si>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</si>
  <si>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</si>
  <si>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</si>
  <si>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</si>
  <si>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</si>
  <si>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</si>
  <si>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</si>
  <si>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</si>
  <si>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</si>
  <si>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</si>
  <si>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</si>
  <si>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</si>
  <si>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</si>
  <si>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</si>
  <si>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</si>
  <si>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</si>
  <si>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</si>
  <si>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</si>
  <si>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</si>
  <si>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</si>
  <si>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</si>
  <si>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</si>
  <si>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</si>
  <si>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</si>
  <si>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</si>
  <si>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</si>
  <si>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</si>
  <si>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</si>
  <si>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</si>
  <si>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</si>
  <si>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</si>
  <si>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</si>
  <si>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</si>
  <si>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</si>
  <si>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</si>
  <si>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</si>
  <si>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</si>
  <si>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</si>
  <si>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</si>
  <si>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</si>
  <si>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</si>
  <si>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</si>
  <si>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</si>
  <si>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</si>
  <si>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</si>
  <si>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</si>
  <si>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</si>
  <si>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</si>
  <si>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</si>
  <si>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</si>
  <si>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</si>
  <si>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</si>
  <si>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</si>
  <si>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</si>
  <si>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</si>
  <si>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</si>
  <si>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</si>
  <si>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</si>
  <si>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</si>
  <si>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</si>
  <si>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</si>
  <si>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</si>
  <si>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</si>
  <si>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</si>
  <si>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</si>
  <si>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</si>
  <si>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</si>
  <si>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</si>
  <si>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</si>
  <si>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</si>
  <si>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</si>
  <si>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</si>
  <si>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</si>
  <si>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</si>
  <si>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</si>
  <si>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</si>
  <si>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</si>
  <si>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</si>
  <si>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</si>
  <si>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</si>
  <si>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</si>
  <si>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</si>
  <si>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</si>
  <si>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</si>
  <si>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</si>
  <si>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</si>
  <si>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</si>
  <si>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</si>
  <si>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</si>
  <si>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</si>
  <si>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</si>
  <si>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</si>
  <si>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</si>
  <si>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</si>
  <si>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</si>
  <si>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</si>
  <si>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</si>
  <si>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</si>
  <si>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</si>
  <si>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</si>
  <si>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</si>
  <si>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</si>
  <si>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</si>
  <si>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</si>
  <si>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</si>
  <si>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</si>
  <si>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</si>
  <si>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</si>
  <si>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</si>
  <si>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</si>
  <si>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</si>
  <si>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</si>
  <si>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</si>
  <si>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</si>
  <si>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</si>
  <si>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</si>
  <si>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</si>
  <si>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</si>
  <si>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</si>
  <si>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</si>
  <si>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</si>
  <si>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</si>
  <si>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</si>
  <si>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</si>
  <si>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</si>
  <si>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</si>
  <si>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</si>
  <si>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</si>
  <si>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</si>
  <si>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</si>
  <si>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</si>
  <si>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</si>
  <si>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</si>
  <si>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</si>
  <si>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</si>
  <si>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</si>
  <si>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</si>
  <si>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</si>
  <si>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</si>
  <si>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</si>
  <si>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</si>
  <si>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</si>
  <si>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</si>
  <si>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</si>
  <si>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</si>
  <si>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</si>
  <si>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</si>
  <si>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</si>
  <si>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</si>
  <si>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</si>
  <si>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</si>
  <si>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</si>
  <si>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</si>
  <si>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</si>
  <si>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</si>
  <si>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</si>
  <si>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</si>
  <si>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</si>
  <si>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</si>
  <si>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</si>
  <si>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</si>
  <si>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</si>
  <si>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</si>
  <si>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</si>
  <si>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</si>
  <si>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</si>
  <si>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</si>
  <si>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</si>
  <si>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</si>
  <si>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</si>
  <si>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</si>
  <si>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</si>
  <si>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</si>
  <si>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</si>
  <si>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</si>
  <si>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</si>
  <si>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</si>
  <si>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</si>
  <si>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</si>
  <si>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</si>
  <si>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</si>
  <si>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</si>
  <si>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</si>
  <si>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</si>
  <si>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</si>
  <si>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</si>
  <si>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</si>
  <si>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</si>
  <si>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</si>
  <si>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</si>
  <si>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</si>
  <si>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</si>
  <si>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</si>
  <si>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</si>
  <si>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</si>
  <si>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</si>
  <si>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</si>
  <si>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</si>
  <si>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</si>
  <si>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</si>
  <si>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</si>
  <si>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</si>
  <si>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</si>
  <si>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</si>
  <si>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</si>
  <si>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</si>
  <si>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</si>
  <si>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</si>
  <si>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</si>
  <si>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</si>
  <si>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</si>
  <si>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</si>
  <si>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</si>
  <si>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</si>
  <si>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</si>
  <si>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</si>
  <si>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</si>
  <si>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</si>
  <si>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</si>
  <si>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</si>
  <si>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</si>
  <si>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</si>
  <si>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</si>
  <si>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</si>
  <si>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</si>
  <si>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</si>
  <si>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</si>
  <si>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</si>
  <si>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</si>
  <si>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</si>
  <si>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</si>
  <si>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</si>
  <si>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</si>
  <si>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</si>
  <si>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</si>
  <si>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</si>
  <si>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</si>
  <si>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</si>
  <si>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</si>
  <si>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</si>
  <si>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</si>
  <si>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</si>
  <si>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</si>
  <si>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</si>
  <si>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</si>
  <si>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</si>
  <si>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</si>
  <si>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</si>
  <si>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</si>
  <si>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</si>
  <si>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</si>
  <si>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</si>
  <si>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</si>
  <si>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</si>
  <si>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</si>
  <si>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</si>
  <si>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</si>
  <si>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</si>
  <si>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</si>
  <si>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</si>
  <si>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</si>
  <si>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</si>
  <si>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</si>
  <si>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</si>
  <si>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</si>
  <si>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</si>
  <si>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</si>
  <si>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</si>
  <si>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</si>
  <si>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</si>
  <si>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</si>
  <si>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</si>
  <si>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</si>
  <si>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</si>
  <si>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</si>
  <si>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</si>
  <si>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</si>
  <si>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</si>
  <si>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</si>
  <si>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</si>
  <si>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</si>
  <si>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</si>
  <si>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</si>
  <si>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</si>
  <si>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</si>
  <si>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</si>
  <si>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</si>
  <si>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</si>
  <si>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</si>
  <si>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</si>
  <si>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</si>
  <si>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</si>
  <si>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</si>
  <si>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</si>
  <si>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</si>
  <si>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</si>
  <si>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</si>
  <si>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</si>
  <si>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</si>
  <si>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</si>
  <si>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</si>
  <si>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</si>
  <si>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</si>
  <si>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</si>
  <si>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</si>
  <si>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</si>
  <si>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</si>
  <si>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</si>
  <si>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</si>
  <si>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</si>
  <si>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</si>
  <si>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</si>
  <si>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</si>
  <si>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</si>
  <si>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</si>
  <si>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</si>
  <si>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</si>
  <si>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</si>
  <si>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</si>
  <si>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</si>
  <si>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</si>
  <si>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</si>
  <si>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</si>
  <si>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</si>
  <si>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</si>
  <si>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</si>
  <si>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</si>
  <si>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</si>
  <si>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</si>
  <si>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</si>
  <si>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</si>
  <si>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</si>
  <si>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</si>
  <si>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</si>
  <si>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</si>
  <si>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</si>
  <si>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</si>
  <si>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</si>
  <si>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</si>
  <si>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</si>
  <si>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</si>
  <si>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</si>
  <si>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</si>
  <si>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</si>
  <si>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</si>
  <si>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</si>
  <si>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</si>
  <si>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</si>
  <si>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</si>
  <si>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</si>
  <si>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</si>
  <si>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</si>
  <si>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</si>
  <si>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</si>
  <si>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</si>
  <si>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</si>
  <si>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</si>
  <si>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</si>
  <si>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</si>
  <si>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</si>
  <si>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</si>
  <si>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</si>
  <si>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</si>
  <si>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</si>
  <si>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</si>
  <si>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</si>
  <si>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</si>
  <si>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</si>
  <si>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</si>
  <si>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</si>
  <si>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</si>
  <si>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</si>
  <si>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</si>
  <si>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</si>
  <si>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</si>
  <si>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</si>
  <si>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</si>
  <si>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</si>
  <si>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</si>
  <si>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</si>
  <si>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</si>
  <si>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</si>
  <si>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</si>
  <si>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</si>
  <si>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</si>
  <si>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</si>
  <si>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</si>
  <si>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</si>
  <si>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</si>
  <si>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</si>
  <si>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</si>
  <si>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</si>
  <si>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</si>
  <si>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</si>
  <si>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</si>
  <si>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</si>
  <si>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</si>
  <si>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</si>
  <si>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</si>
  <si>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</si>
  <si>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</si>
  <si>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</si>
  <si>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</si>
  <si>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</si>
  <si>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</si>
  <si>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</si>
  <si>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</si>
  <si>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</si>
  <si>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</si>
  <si>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</si>
  <si>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</si>
  <si>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</si>
  <si>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</si>
  <si>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</si>
  <si>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</si>
  <si>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</si>
  <si>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</si>
  <si>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</si>
  <si>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</si>
  <si>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</si>
  <si>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</si>
  <si>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</si>
  <si>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</si>
  <si>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</si>
  <si>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</si>
  <si>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</si>
  <si>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</si>
  <si>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</si>
  <si>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</si>
  <si>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</si>
  <si>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</si>
  <si>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</si>
  <si>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</si>
  <si>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</si>
  <si>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</si>
  <si>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</si>
  <si>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</si>
  <si>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</si>
  <si>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</si>
  <si>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</si>
  <si>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</si>
  <si>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</si>
  <si>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</si>
  <si>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</si>
  <si>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</si>
  <si>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</si>
  <si>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</si>
  <si>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</si>
  <si>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</si>
  <si>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</si>
  <si>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</si>
  <si>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</si>
  <si>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</si>
  <si>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</si>
  <si>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</si>
  <si>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</si>
  <si>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</si>
  <si>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</si>
  <si>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</si>
  <si>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</si>
  <si>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</si>
  <si>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</si>
  <si>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</si>
  <si>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</si>
  <si>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</si>
  <si>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</si>
  <si>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</si>
  <si>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</si>
  <si>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</si>
  <si>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</si>
  <si>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</si>
  <si>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</si>
  <si>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</si>
  <si>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</si>
  <si>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</si>
  <si>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</si>
  <si>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</si>
  <si>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</si>
  <si>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</si>
  <si>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</si>
  <si>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</si>
  <si>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</si>
  <si>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</si>
  <si>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</si>
  <si>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</si>
  <si>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</si>
  <si>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</si>
  <si>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</si>
  <si>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</si>
  <si>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</si>
  <si>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</si>
  <si>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</si>
  <si>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</si>
  <si>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</si>
  <si>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</si>
  <si>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</si>
  <si>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</si>
  <si>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</si>
  <si>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</si>
  <si>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</si>
  <si>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</si>
  <si>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</si>
  <si>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</si>
  <si>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</si>
  <si>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</si>
  <si>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</si>
  <si>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</si>
  <si>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</si>
  <si>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</si>
  <si>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</si>
  <si>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</si>
  <si>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</si>
  <si>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</si>
  <si>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</si>
  <si>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</si>
  <si>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</si>
  <si>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</si>
  <si>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</si>
  <si>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</si>
  <si>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</si>
  <si>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</si>
  <si>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</si>
  <si>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</si>
  <si>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</si>
  <si>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</si>
  <si>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</si>
  <si>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</si>
  <si>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</si>
  <si>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</si>
  <si>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</si>
  <si>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</si>
  <si>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</si>
  <si>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</si>
  <si>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</si>
  <si>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</si>
  <si>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</si>
  <si>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</si>
  <si>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</si>
  <si>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</si>
  <si>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</si>
  <si>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</si>
  <si>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</si>
  <si>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</si>
  <si>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</si>
  <si>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</si>
  <si>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</si>
  <si>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</si>
  <si>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</si>
  <si>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</si>
  <si>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</si>
  <si>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</si>
  <si>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</si>
  <si>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</si>
  <si>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</si>
  <si>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</si>
  <si>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</si>
  <si>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</si>
  <si>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</si>
  <si>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</si>
  <si>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</si>
  <si>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</si>
  <si>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</si>
  <si>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</si>
  <si>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</si>
  <si>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</si>
  <si>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</si>
  <si>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</si>
  <si>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</si>
  <si>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</si>
  <si>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</si>
  <si>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</si>
  <si>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</si>
  <si>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</si>
  <si>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</si>
  <si>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</si>
  <si>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</si>
  <si>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</si>
  <si>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</si>
  <si>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</si>
  <si>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</si>
  <si>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</si>
  <si>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</si>
  <si>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</si>
  <si>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</si>
  <si>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</si>
  <si>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</si>
  <si>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</si>
  <si>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</si>
  <si>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</si>
  <si>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</si>
  <si>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</si>
  <si>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</si>
  <si>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</si>
  <si>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</si>
  <si>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</si>
  <si>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</si>
  <si>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</si>
  <si>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</si>
  <si>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</si>
  <si>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</si>
  <si>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</si>
  <si>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</si>
  <si>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</si>
  <si>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</si>
  <si>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</si>
  <si>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</si>
  <si>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</si>
  <si>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</si>
  <si>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</si>
  <si>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</si>
  <si>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</si>
  <si>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</si>
  <si>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</si>
  <si>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</si>
  <si>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</si>
  <si>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</si>
  <si>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</si>
  <si>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</si>
  <si>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</si>
  <si>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</si>
  <si>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</si>
  <si>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</si>
  <si>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</si>
  <si>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</si>
  <si>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</si>
  <si>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</si>
  <si>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</si>
  <si>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</si>
  <si>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</si>
  <si>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</si>
  <si>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</si>
  <si>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</si>
  <si>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</si>
  <si>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</si>
  <si>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</si>
  <si>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</si>
  <si>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</si>
  <si>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</si>
  <si>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</si>
  <si>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</si>
  <si>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</si>
  <si>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</si>
  <si>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</si>
  <si>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</si>
  <si>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</si>
  <si>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</si>
  <si>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</si>
  <si>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</si>
  <si>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</si>
  <si>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</si>
  <si>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</si>
  <si>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</si>
  <si>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</si>
  <si>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</si>
  <si>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</si>
  <si>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</si>
  <si>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</si>
  <si>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</si>
  <si>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</si>
  <si>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</si>
  <si>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</si>
  <si>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</si>
  <si>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</si>
  <si>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</si>
  <si>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</si>
  <si>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</si>
  <si>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</si>
  <si>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</si>
  <si>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</si>
  <si>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</si>
  <si>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</si>
  <si>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</si>
  <si>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</si>
  <si>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</si>
  <si>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</si>
  <si>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</si>
  <si>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</si>
  <si>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</si>
  <si>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</si>
  <si>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</si>
  <si>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</si>
  <si>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</si>
  <si>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</si>
  <si>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</si>
  <si>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</si>
  <si>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</si>
  <si>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</si>
  <si>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</si>
  <si>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</si>
  <si>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</si>
  <si>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</si>
  <si>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</si>
  <si>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</si>
  <si>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</si>
  <si>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</si>
  <si>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</si>
  <si>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</si>
  <si>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</si>
  <si>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</si>
  <si>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</si>
  <si>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</si>
  <si>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</si>
  <si>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</si>
  <si>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</si>
  <si>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</si>
  <si>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</si>
  <si>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</si>
  <si>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</si>
  <si>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</si>
  <si>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</si>
  <si>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</si>
  <si>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</si>
  <si>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</si>
  <si>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</si>
  <si>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</si>
  <si>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</si>
  <si>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</si>
  <si>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</si>
  <si>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</si>
  <si>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</si>
  <si>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</si>
  <si>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</si>
  <si>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</si>
  <si>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</si>
  <si>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</si>
  <si>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</si>
  <si>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</si>
  <si>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</si>
  <si>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</si>
  <si>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</si>
  <si>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</si>
  <si>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</si>
  <si>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</si>
  <si>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</si>
  <si>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</si>
  <si>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</si>
  <si>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</si>
  <si>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</si>
  <si>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</si>
  <si>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</si>
  <si>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</si>
  <si>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</si>
  <si>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</si>
  <si>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</si>
  <si>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</si>
  <si>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</si>
  <si>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</si>
  <si>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</si>
  <si>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</si>
  <si>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</si>
  <si>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</si>
  <si>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</si>
  <si>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</si>
  <si>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</si>
  <si>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</si>
  <si>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</si>
  <si>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</si>
  <si>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</si>
  <si>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</si>
  <si>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</si>
  <si>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</si>
  <si>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</si>
  <si>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</si>
  <si>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</si>
  <si>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</si>
  <si>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</si>
  <si>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</si>
  <si>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</si>
  <si>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</si>
  <si>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</si>
  <si>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</si>
  <si>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</si>
  <si>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</si>
  <si>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</si>
  <si>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</si>
  <si>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</si>
  <si>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</si>
  <si>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</si>
  <si>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</si>
  <si>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</si>
  <si>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</si>
  <si>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</si>
  <si>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</si>
  <si>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</si>
  <si>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</si>
  <si>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</si>
  <si>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</si>
  <si>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</si>
  <si>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</si>
  <si>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</si>
  <si>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</si>
  <si>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</si>
  <si>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</si>
  <si>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</si>
  <si>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</si>
  <si>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</si>
  <si>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</si>
  <si>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</si>
  <si>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</si>
  <si>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</si>
  <si>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</si>
  <si>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</si>
  <si>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</si>
  <si>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</si>
  <si>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</si>
  <si>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</si>
  <si>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</si>
  <si>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</si>
  <si>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</si>
  <si>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</si>
  <si>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</si>
  <si>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</si>
  <si>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</si>
  <si>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</si>
  <si>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</si>
  <si>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</si>
  <si>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</si>
  <si>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</si>
  <si>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</si>
  <si>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</si>
  <si>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</si>
  <si>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</si>
  <si>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</si>
  <si>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</si>
  <si>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</si>
  <si>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</si>
  <si>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</si>
  <si>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</si>
  <si>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</si>
  <si>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</si>
  <si>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</si>
  <si>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</si>
  <si>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</si>
  <si>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</si>
  <si>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</si>
  <si>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</si>
  <si>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</si>
  <si>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</si>
  <si>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</si>
  <si>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</si>
  <si>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</si>
  <si>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</si>
  <si>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</si>
  <si>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</si>
  <si>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</si>
  <si>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</si>
  <si>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</si>
  <si>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</si>
  <si>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</si>
  <si>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</si>
  <si>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</si>
  <si>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</si>
  <si>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</si>
  <si>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</si>
  <si>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</si>
  <si>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</si>
  <si>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</si>
  <si>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</si>
  <si>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</si>
  <si>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</si>
  <si>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</si>
  <si>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</si>
  <si>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</si>
  <si>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</si>
  <si>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</si>
  <si>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</si>
  <si>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</si>
  <si>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</si>
  <si>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</si>
  <si>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</si>
  <si>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</si>
  <si>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</si>
  <si>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</si>
  <si>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</si>
  <si>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</si>
  <si>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</si>
  <si>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</si>
  <si>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</si>
  <si>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</si>
  <si>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</si>
  <si>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</si>
  <si>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</si>
  <si>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</si>
  <si>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</si>
  <si>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</si>
  <si>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</si>
  <si>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</si>
  <si>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</si>
  <si>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</si>
  <si>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</si>
  <si>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</si>
  <si>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</si>
  <si>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</si>
  <si>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</si>
  <si>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</si>
  <si>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</si>
  <si>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</si>
  <si>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</si>
  <si>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</si>
  <si>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</si>
  <si>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</si>
  <si>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</si>
  <si>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</si>
  <si>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</si>
  <si>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</si>
  <si>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</si>
  <si>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</si>
  <si>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</si>
  <si>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</si>
  <si>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</si>
  <si>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</si>
  <si>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</si>
  <si>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</si>
  <si>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</si>
  <si>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</si>
  <si>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</si>
  <si>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</si>
  <si>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</si>
  <si>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</si>
  <si>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</si>
  <si>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</si>
  <si>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</si>
  <si>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</si>
  <si>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</si>
  <si>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</si>
  <si>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</si>
  <si>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</si>
  <si>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</si>
  <si>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</si>
  <si>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</si>
  <si>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</si>
  <si>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</si>
  <si>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</si>
  <si>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</si>
  <si>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</si>
  <si>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</si>
  <si>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</si>
  <si>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</si>
  <si>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</si>
  <si>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</si>
  <si>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</si>
  <si>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</si>
  <si>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</si>
  <si>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</si>
  <si>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</si>
  <si>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</si>
  <si>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</si>
  <si>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</si>
  <si>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</si>
  <si>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</si>
  <si>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</si>
  <si>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</si>
  <si>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</si>
  <si>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</si>
  <si>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</si>
  <si>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</si>
  <si>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</si>
  <si>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</si>
  <si>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</si>
  <si>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</si>
  <si>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</si>
  <si>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</si>
  <si>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</si>
  <si>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</si>
  <si>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</si>
  <si>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</si>
  <si>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</si>
  <si>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</si>
  <si>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</si>
  <si>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</si>
  <si>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</si>
  <si>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</si>
  <si>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</si>
  <si>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</si>
  <si>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</si>
  <si>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</si>
  <si>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</si>
  <si>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</si>
  <si>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</si>
  <si>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</si>
  <si>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</si>
  <si>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</si>
  <si>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</si>
  <si>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</si>
  <si>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</si>
  <si>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</si>
  <si>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</si>
  <si>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</si>
  <si>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</si>
  <si>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</si>
  <si>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</si>
  <si>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</si>
  <si>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</si>
  <si>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</si>
  <si>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</si>
  <si>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</si>
  <si>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</si>
  <si>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</si>
  <si>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</si>
  <si>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</si>
  <si>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</si>
  <si>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</si>
  <si>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</si>
  <si>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</si>
  <si>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</si>
  <si>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</si>
  <si>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</si>
  <si>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</si>
  <si>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</si>
  <si>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</si>
  <si>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</si>
  <si>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</si>
  <si>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</si>
  <si>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</si>
  <si>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</si>
  <si>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</si>
  <si>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</si>
  <si>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</si>
  <si>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</si>
  <si>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</si>
  <si>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</si>
  <si>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</si>
  <si>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</si>
  <si>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</si>
  <si>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</si>
  <si>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</si>
  <si>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</si>
  <si>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</si>
  <si>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</si>
  <si>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</si>
  <si>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</si>
  <si>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</si>
  <si>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</si>
  <si>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</si>
  <si>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</si>
  <si>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</si>
  <si>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</si>
  <si>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</si>
  <si>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</si>
  <si>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</si>
  <si>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</si>
  <si>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</si>
  <si>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</si>
  <si>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</si>
  <si>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</si>
  <si>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</si>
  <si>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</si>
  <si>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</si>
  <si>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</si>
  <si>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</si>
  <si>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</si>
  <si>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</si>
  <si>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</si>
  <si>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</si>
  <si>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</si>
  <si>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</si>
  <si>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</si>
  <si>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</si>
  <si>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</si>
  <si>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</si>
  <si>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</si>
  <si>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</si>
  <si>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</si>
  <si>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</si>
  <si>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</si>
  <si>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</si>
  <si>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</si>
  <si>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</si>
  <si>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</si>
  <si>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</si>
  <si>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</si>
  <si>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</si>
  <si>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</si>
  <si>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</si>
  <si>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</si>
  <si>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</si>
  <si>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</si>
  <si>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</si>
  <si>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</si>
  <si>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</si>
  <si>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</si>
  <si>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</si>
  <si>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</si>
  <si>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</si>
  <si>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</si>
  <si>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</si>
  <si>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</si>
  <si>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</si>
  <si>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</si>
  <si>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</si>
  <si>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</si>
  <si>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</si>
  <si>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</si>
  <si>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</si>
  <si>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</si>
  <si>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</si>
  <si>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</si>
  <si>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</si>
  <si>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</si>
  <si>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</si>
  <si>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</si>
  <si>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</si>
  <si>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</si>
  <si>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</si>
  <si>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</si>
  <si>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</si>
  <si>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</si>
  <si>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</si>
  <si>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</si>
  <si>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</si>
  <si>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</si>
  <si>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</si>
  <si>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</si>
  <si>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</si>
  <si>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</si>
  <si>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</si>
  <si>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</si>
  <si>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</si>
  <si>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</si>
  <si>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</si>
  <si>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</si>
  <si>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</si>
  <si>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</si>
  <si>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</si>
  <si>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</si>
  <si>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</si>
  <si>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</si>
  <si>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</si>
  <si>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</si>
  <si>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</si>
  <si>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</si>
  <si>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</si>
  <si>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</si>
  <si>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</si>
  <si>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</si>
  <si>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</si>
  <si>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</si>
  <si>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</si>
  <si>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</si>
  <si>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</si>
  <si>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</si>
  <si>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</si>
  <si>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</si>
  <si>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</si>
  <si>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</si>
  <si>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</si>
  <si>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</si>
  <si>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</si>
  <si>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</si>
  <si>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</si>
  <si>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</si>
  <si>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</si>
  <si>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</si>
  <si>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</si>
  <si>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</si>
  <si>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</si>
  <si>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</si>
  <si>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</si>
  <si>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</si>
  <si>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</si>
  <si>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</si>
  <si>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</si>
  <si>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</si>
  <si>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</si>
  <si>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</si>
  <si>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</si>
  <si>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</si>
  <si>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</si>
  <si>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</si>
  <si>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</si>
  <si>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</si>
  <si>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</si>
  <si>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</si>
  <si>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</si>
  <si>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</si>
  <si>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</si>
  <si>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</si>
  <si>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</si>
  <si>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</si>
  <si>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</si>
  <si>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</si>
  <si>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</si>
  <si>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</si>
  <si>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</si>
  <si>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</si>
  <si>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</si>
  <si>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</si>
  <si>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</si>
  <si>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</si>
  <si>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</si>
  <si>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</si>
  <si>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</si>
  <si>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</si>
  <si>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</si>
  <si>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</si>
  <si>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</si>
  <si>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</si>
  <si>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</si>
  <si>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</si>
  <si>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</si>
  <si>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</si>
  <si>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</si>
  <si>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</si>
  <si>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</si>
  <si>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</si>
  <si>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</si>
  <si>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</si>
  <si>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</si>
  <si>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</si>
  <si>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</si>
  <si>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</si>
  <si>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</si>
  <si>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</si>
  <si>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</si>
  <si>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</si>
  <si>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</si>
  <si>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</si>
  <si>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</si>
  <si>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</si>
  <si>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</si>
  <si>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</si>
  <si>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</si>
  <si>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</si>
  <si>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</si>
  <si>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</si>
  <si>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</si>
  <si>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</si>
  <si>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</si>
  <si>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</si>
  <si>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</si>
  <si>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</si>
  <si>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</si>
  <si>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</si>
  <si>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</si>
  <si>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</si>
  <si>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</si>
  <si>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</si>
  <si>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</si>
  <si>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</si>
  <si>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</si>
  <si>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</si>
  <si>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</si>
  <si>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</si>
  <si>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</si>
  <si>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</si>
  <si>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</si>
  <si>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</si>
  <si>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</si>
  <si>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</si>
  <si>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</si>
  <si>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</si>
  <si>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</si>
  <si>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</si>
  <si>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</si>
  <si>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</si>
  <si>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</si>
  <si>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</si>
  <si>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</si>
  <si>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</si>
  <si>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</si>
  <si>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</si>
  <si>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</si>
  <si>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</si>
  <si>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</si>
  <si>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</si>
  <si>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</si>
  <si>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</si>
  <si>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</si>
  <si>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</si>
  <si>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</si>
  <si>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</si>
  <si>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</si>
  <si>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</si>
  <si>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</si>
  <si>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</si>
  <si>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</si>
  <si>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</si>
  <si>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</si>
  <si>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</si>
  <si>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</si>
  <si>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</si>
  <si>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</si>
  <si>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</si>
  <si>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</si>
  <si>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</si>
  <si>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</si>
  <si>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</si>
  <si>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</si>
  <si>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</si>
  <si>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</si>
  <si>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</si>
  <si>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</si>
  <si>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</si>
  <si>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</si>
  <si>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</si>
  <si>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</si>
  <si>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</si>
  <si>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</si>
  <si>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</si>
  <si>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</si>
  <si>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</si>
  <si>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</si>
  <si>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</si>
  <si>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</si>
  <si>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</si>
  <si>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</si>
  <si>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</si>
  <si>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</si>
  <si>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</si>
  <si>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</si>
  <si>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</si>
  <si>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</si>
  <si>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</si>
  <si>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</si>
  <si>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</si>
  <si>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</si>
  <si>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</si>
  <si>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</si>
  <si>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</si>
  <si>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</si>
  <si>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</si>
  <si>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</si>
  <si>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</si>
  <si>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</si>
  <si>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</si>
  <si>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</si>
  <si>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</si>
  <si>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</si>
  <si>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</si>
  <si>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</si>
  <si>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</si>
  <si>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</si>
  <si>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</si>
  <si>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</si>
  <si>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</si>
  <si>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</si>
  <si>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</si>
  <si>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</si>
  <si>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</si>
  <si>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</si>
  <si>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</si>
  <si>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</si>
  <si>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</si>
  <si>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</si>
  <si>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</si>
  <si>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</si>
  <si>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</si>
  <si>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</si>
  <si>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</si>
  <si>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</si>
  <si>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</si>
  <si>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</si>
  <si>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</si>
  <si>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</si>
  <si>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</si>
  <si>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</si>
  <si>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</si>
  <si>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</si>
  <si>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</si>
  <si>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</si>
  <si>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</si>
  <si>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</si>
  <si>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</si>
  <si>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</si>
  <si>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</si>
  <si>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</si>
  <si>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</si>
  <si>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</si>
  <si>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</si>
  <si>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</si>
  <si>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</si>
  <si>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</si>
  <si>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</si>
  <si>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</si>
  <si>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</si>
  <si>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</si>
  <si>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</si>
  <si>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</si>
  <si>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</si>
  <si>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</si>
  <si>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</si>
  <si>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</si>
  <si>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</si>
  <si>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</si>
  <si>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</si>
  <si>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</si>
  <si>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</si>
  <si>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</si>
  <si>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</si>
  <si>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</si>
  <si>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</si>
  <si>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</si>
  <si>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</si>
  <si>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</si>
  <si>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</si>
  <si>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</si>
  <si>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</si>
  <si>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</si>
  <si>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</si>
  <si>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</si>
  <si>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</si>
  <si>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</si>
  <si>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</si>
  <si>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</si>
  <si>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</si>
  <si>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</si>
  <si>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</si>
  <si>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</si>
  <si>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</si>
  <si>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</si>
  <si>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</si>
  <si>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</si>
  <si>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</si>
  <si>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</si>
  <si>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</si>
  <si>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</si>
  <si>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</si>
  <si>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</si>
  <si>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</si>
  <si>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</si>
  <si>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</si>
  <si>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</si>
  <si>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</si>
  <si>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</si>
  <si>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</si>
  <si>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</si>
  <si>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</si>
  <si>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</si>
  <si>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</si>
  <si>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</si>
  <si>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</si>
  <si>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</si>
  <si>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</si>
  <si>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</si>
  <si>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</si>
  <si>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</si>
  <si>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</si>
  <si>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</si>
  <si>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</si>
  <si>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</si>
  <si>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</si>
  <si>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</si>
  <si>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</si>
  <si>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</si>
  <si>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</si>
  <si>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</si>
  <si>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</si>
  <si>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</si>
  <si>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</si>
  <si>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</si>
  <si>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</si>
  <si>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</si>
  <si>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</si>
  <si>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</si>
  <si>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</si>
  <si>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</si>
  <si>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</si>
  <si>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</si>
  <si>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</si>
  <si>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</si>
  <si>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</si>
  <si>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</si>
  <si>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</si>
  <si>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</si>
  <si>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</si>
  <si>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</si>
  <si>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</si>
  <si>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</si>
  <si>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</si>
  <si>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</si>
  <si>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</si>
  <si>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</si>
  <si>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</si>
  <si>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</si>
  <si>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</si>
  <si>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</si>
  <si>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</si>
  <si>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</si>
  <si>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</si>
  <si>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</si>
  <si>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</si>
  <si>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</si>
  <si>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</si>
  <si>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</si>
  <si>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</si>
  <si>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</si>
  <si>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</si>
  <si>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</si>
  <si>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</si>
  <si>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</si>
  <si>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</si>
  <si>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</si>
  <si>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</si>
  <si>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</si>
  <si>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</si>
  <si>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</si>
  <si>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</si>
  <si>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</si>
  <si>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</si>
  <si>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</si>
  <si>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</si>
  <si>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</si>
  <si>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</si>
  <si>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</si>
  <si>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</si>
  <si>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</si>
  <si>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</si>
  <si>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</si>
  <si>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</si>
  <si>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</si>
  <si>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</si>
  <si>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</si>
  <si>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</si>
  <si>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</si>
  <si>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</si>
  <si>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</si>
  <si>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</si>
  <si>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</si>
  <si>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</si>
  <si>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</si>
  <si>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</si>
  <si>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</si>
  <si>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</si>
  <si>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</si>
  <si>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</si>
  <si>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</si>
  <si>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</si>
  <si>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</si>
  <si>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</si>
  <si>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</si>
  <si>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</si>
  <si>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</si>
  <si>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</si>
  <si>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</si>
  <si>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</si>
  <si>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</si>
  <si>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</si>
  <si>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</si>
  <si>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</si>
  <si>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</si>
  <si>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</si>
  <si>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</si>
  <si>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</si>
  <si>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</si>
  <si>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</si>
  <si>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</si>
  <si>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</si>
  <si>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</si>
  <si>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</si>
  <si>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</si>
  <si>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</si>
  <si>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</si>
  <si>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</si>
  <si>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</si>
  <si>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</si>
  <si>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</si>
  <si>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</si>
  <si>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</si>
  <si>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</si>
  <si>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</si>
  <si>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</si>
  <si>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</si>
  <si>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</si>
  <si>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</si>
  <si>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</si>
  <si>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</si>
  <si>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</si>
  <si>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</si>
  <si>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</si>
  <si>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</si>
  <si>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</si>
  <si>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</si>
  <si>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</si>
  <si>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</si>
  <si>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</si>
  <si>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</si>
  <si>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</si>
  <si>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</si>
  <si>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</si>
  <si>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</si>
  <si>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</si>
  <si>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</si>
  <si>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</si>
  <si>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</si>
  <si>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</si>
  <si>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</si>
  <si>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</si>
  <si>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</si>
  <si>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</si>
  <si>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</si>
  <si>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</si>
  <si>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</si>
  <si>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</si>
  <si>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</si>
  <si>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</si>
  <si>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</si>
  <si>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</si>
  <si>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</si>
  <si>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</si>
  <si>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</si>
  <si>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</si>
  <si>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</si>
  <si>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</si>
  <si>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</si>
  <si>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</si>
  <si>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</si>
  <si>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</si>
  <si>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</si>
  <si>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</si>
  <si>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</si>
  <si>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</si>
  <si>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</si>
  <si>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</si>
  <si>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</si>
  <si>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</si>
  <si>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</si>
  <si>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</si>
  <si>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</si>
  <si>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</si>
  <si>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</si>
  <si>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</si>
  <si>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</si>
  <si>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</si>
  <si>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</si>
  <si>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</si>
  <si>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</si>
  <si>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</si>
  <si>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</si>
  <si>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</si>
  <si>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</si>
  <si>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</si>
  <si>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</si>
  <si>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</si>
  <si>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</si>
  <si>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</si>
  <si>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</si>
  <si>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</si>
  <si>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</si>
  <si>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</si>
  <si>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</si>
  <si>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</si>
  <si>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</si>
  <si>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</si>
  <si>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</si>
  <si>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</si>
  <si>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</si>
  <si>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</si>
  <si>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</si>
  <si>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</si>
  <si>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</si>
  <si>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</si>
  <si>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</si>
  <si>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</si>
  <si>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</si>
  <si>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</si>
  <si>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</si>
  <si>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</si>
  <si>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</si>
  <si>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</si>
  <si>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</si>
  <si>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</si>
  <si>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</si>
  <si>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</si>
  <si>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</si>
  <si>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</si>
  <si>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</si>
  <si>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</si>
  <si>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</si>
  <si>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</si>
  <si>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</si>
  <si>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</si>
  <si>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</si>
  <si>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</si>
  <si>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</si>
  <si>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</si>
  <si>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</si>
  <si>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</si>
  <si>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</si>
  <si>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</si>
  <si>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</si>
  <si>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</si>
  <si>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</si>
  <si>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</si>
  <si>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</si>
  <si>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</si>
  <si>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</si>
  <si>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</si>
  <si>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</si>
  <si>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</si>
  <si>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</si>
  <si>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</si>
  <si>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</si>
  <si>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</si>
  <si>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</si>
  <si>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</si>
  <si>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</si>
  <si>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</si>
  <si>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</si>
  <si>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</si>
  <si>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</si>
  <si>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</si>
  <si>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</si>
  <si>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</si>
  <si>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</si>
  <si>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</si>
  <si>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</si>
  <si>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</si>
  <si>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</si>
  <si>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</si>
  <si>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</si>
  <si>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</si>
  <si>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</si>
  <si>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</si>
  <si>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</si>
  <si>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</si>
  <si>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</si>
  <si>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</si>
  <si>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</si>
  <si>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</si>
  <si>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</si>
  <si>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</si>
  <si>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</si>
  <si>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</si>
  <si>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</si>
  <si>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</si>
  <si>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</si>
  <si>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</si>
  <si>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</si>
  <si>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</si>
  <si>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</si>
  <si>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</si>
  <si>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</si>
  <si>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</si>
  <si>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</si>
  <si>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</si>
  <si>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</si>
  <si>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</si>
  <si>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</si>
  <si>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</si>
  <si>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</si>
  <si>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</si>
  <si>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</si>
  <si>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</si>
  <si>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</si>
  <si>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</si>
  <si>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</si>
  <si>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</si>
  <si>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</si>
  <si>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</si>
  <si>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</si>
  <si>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</si>
  <si>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</si>
  <si>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</si>
  <si>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</si>
  <si>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</si>
  <si>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</si>
  <si>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</si>
  <si>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</si>
  <si>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</si>
  <si>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</si>
  <si>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</si>
  <si>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</si>
  <si>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</si>
  <si>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</si>
  <si>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</si>
  <si>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</si>
  <si>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</si>
  <si>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</si>
  <si>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</si>
  <si>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</si>
  <si>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</si>
  <si>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</si>
  <si>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</si>
  <si>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</si>
  <si>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</si>
  <si>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</si>
  <si>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</si>
  <si>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</si>
  <si>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</si>
  <si>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</si>
  <si>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</si>
  <si>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</si>
  <si>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</si>
  <si>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</si>
  <si>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</si>
  <si>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</si>
  <si>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</si>
  <si>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</si>
  <si>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</si>
  <si>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</si>
  <si>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</si>
  <si>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</si>
  <si>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</si>
  <si>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</si>
  <si>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</si>
  <si>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</si>
  <si>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</si>
  <si>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</si>
  <si>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</si>
  <si>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</si>
  <si>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</si>
  <si>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</si>
  <si>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</si>
  <si>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</si>
  <si>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</si>
  <si>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</si>
  <si>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</si>
  <si>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</si>
  <si>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</si>
  <si>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</si>
  <si>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</si>
  <si>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</si>
  <si>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</si>
  <si>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</si>
  <si>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</si>
  <si>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</si>
  <si>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</si>
  <si>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</si>
  <si>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</si>
  <si>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</si>
  <si>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</si>
  <si>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</si>
  <si>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</si>
  <si>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</si>
  <si>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</si>
  <si>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</si>
  <si>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</si>
  <si>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</si>
  <si>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</si>
  <si>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</si>
  <si>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</si>
  <si>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</si>
  <si>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</si>
  <si>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</si>
  <si>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</si>
  <si>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</si>
  <si>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</si>
  <si>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</si>
  <si>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</si>
  <si>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</si>
  <si>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</si>
  <si>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</si>
  <si>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</si>
  <si>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</si>
  <si>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</si>
  <si>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</si>
  <si>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</si>
  <si>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</si>
  <si>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</si>
  <si>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</si>
  <si>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</si>
  <si>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</si>
  <si>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</si>
  <si>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</si>
  <si>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</si>
  <si>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</si>
  <si>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</si>
  <si>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</si>
  <si>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</si>
  <si>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</si>
  <si>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</si>
  <si>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</si>
  <si>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</si>
  <si>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</si>
  <si>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</si>
  <si>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</si>
  <si>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</si>
  <si>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</si>
  <si>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</si>
  <si>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</si>
  <si>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</si>
  <si>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</si>
  <si>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</si>
  <si>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</si>
  <si>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</si>
  <si>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</si>
  <si>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</si>
  <si>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</si>
  <si>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</si>
  <si>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</si>
  <si>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</si>
  <si>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</si>
  <si>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</si>
  <si>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</si>
  <si>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</si>
  <si>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</si>
  <si>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</si>
  <si>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</si>
  <si>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</si>
  <si>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</si>
  <si>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</si>
  <si>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</si>
  <si>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</si>
  <si>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</si>
  <si>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</si>
  <si>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</si>
  <si>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</si>
  <si>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</si>
  <si>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</si>
  <si>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</si>
  <si>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</si>
  <si>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</si>
  <si>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</si>
  <si>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</si>
  <si>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</si>
  <si>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</si>
  <si>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</si>
  <si>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</si>
  <si>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</si>
  <si>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</si>
  <si>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</si>
  <si>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</si>
  <si>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</si>
  <si>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</si>
  <si>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</si>
  <si>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</si>
  <si>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</si>
  <si>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</si>
  <si>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</si>
  <si>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</si>
  <si>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</si>
  <si>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</si>
  <si>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</si>
  <si>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</si>
  <si>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</si>
  <si>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</si>
  <si>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</si>
  <si>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</si>
  <si>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</si>
  <si>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</si>
  <si>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</si>
  <si>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</si>
  <si>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</si>
  <si>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</si>
  <si>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</si>
  <si>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</si>
  <si>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</si>
  <si>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</si>
  <si>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</si>
  <si>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</si>
  <si>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</si>
  <si>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</si>
  <si>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</si>
  <si>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</si>
  <si>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</si>
  <si>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</si>
  <si>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</si>
  <si>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</si>
  <si>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</si>
  <si>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</si>
  <si>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</si>
  <si>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</si>
  <si>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</si>
  <si>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</si>
  <si>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</si>
  <si>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</si>
  <si>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</si>
  <si>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</si>
  <si>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</si>
  <si>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</si>
  <si>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</si>
  <si>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</si>
  <si>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</si>
  <si>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</si>
  <si>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</si>
  <si>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</si>
  <si>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</si>
  <si>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</si>
  <si>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</si>
  <si>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</si>
  <si>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</si>
  <si>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</si>
  <si>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</si>
  <si>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</si>
  <si>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</si>
  <si>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</si>
  <si>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</si>
  <si>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</si>
  <si>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</si>
  <si>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</si>
  <si>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</si>
  <si>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</si>
  <si>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</si>
  <si>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</si>
  <si>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</si>
  <si>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</si>
  <si>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</si>
  <si>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</si>
  <si>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</si>
  <si>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</si>
  <si>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</si>
  <si>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</si>
  <si>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</si>
  <si>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</si>
  <si>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</si>
  <si>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</si>
  <si>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</si>
  <si>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</si>
  <si>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</si>
  <si>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</si>
  <si>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</si>
  <si>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</si>
  <si>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</si>
  <si>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</si>
  <si>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</si>
  <si>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</si>
  <si>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</si>
  <si>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</si>
  <si>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</si>
  <si>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</si>
  <si>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</si>
  <si>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</si>
  <si>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</si>
  <si>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</si>
  <si>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</si>
  <si>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</si>
  <si>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</si>
  <si>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</si>
  <si>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</si>
  <si>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</si>
  <si>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</si>
  <si>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</si>
  <si>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</si>
  <si>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</si>
  <si>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</si>
  <si>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</si>
  <si>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</si>
  <si>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</si>
  <si>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</si>
  <si>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</si>
  <si>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</si>
  <si>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</si>
  <si>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</si>
  <si>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</si>
  <si>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</si>
  <si>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</si>
  <si>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</si>
  <si>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</si>
  <si>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</si>
  <si>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</si>
  <si>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</si>
  <si>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</si>
  <si>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</si>
  <si>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</si>
  <si>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</si>
  <si>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</si>
  <si>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</si>
  <si>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</si>
  <si>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</si>
  <si>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</si>
  <si>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</si>
  <si>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</si>
  <si>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</si>
  <si>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</si>
  <si>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</si>
  <si>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</si>
  <si>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</si>
  <si>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</si>
  <si>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</si>
  <si>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</si>
  <si>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</si>
  <si>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</si>
  <si>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</si>
  <si>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</si>
  <si>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</si>
  <si>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</si>
  <si>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</si>
  <si>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</si>
  <si>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</si>
  <si>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</si>
  <si>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</si>
  <si>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</si>
  <si>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</si>
  <si>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</si>
  <si>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</si>
  <si>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</si>
  <si>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</si>
  <si>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</si>
  <si>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</si>
  <si>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</si>
  <si>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</si>
  <si>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</si>
  <si>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</si>
  <si>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</si>
  <si>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</si>
  <si>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</si>
  <si>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</si>
  <si>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</si>
  <si>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</si>
  <si>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</si>
  <si>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</si>
  <si>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</si>
  <si>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</si>
  <si>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</si>
  <si>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</si>
  <si>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</si>
  <si>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</si>
  <si>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</si>
  <si>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</si>
  <si>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</si>
  <si>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</si>
  <si>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</si>
  <si>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</si>
  <si>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</si>
  <si>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</si>
  <si>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</si>
  <si>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</si>
  <si>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</si>
  <si>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</si>
  <si>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</si>
  <si>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</si>
  <si>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</si>
  <si>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</si>
  <si>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</si>
  <si>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</si>
  <si>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</si>
  <si>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</si>
  <si>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</si>
  <si>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</si>
  <si>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</si>
  <si>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</si>
  <si>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</si>
  <si>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</si>
  <si>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</si>
  <si>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</si>
  <si>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</si>
  <si>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</si>
  <si>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</si>
  <si>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</si>
  <si>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</si>
  <si>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</si>
  <si>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</si>
  <si>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</si>
  <si>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</si>
  <si>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</si>
  <si>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</si>
  <si>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</si>
  <si>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</si>
  <si>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</si>
  <si>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</si>
  <si>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</si>
  <si>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</si>
  <si>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</si>
  <si>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</si>
  <si>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</si>
  <si>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</si>
  <si>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</si>
  <si>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</si>
  <si>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</si>
  <si>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</si>
  <si>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</si>
  <si>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</si>
  <si>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</si>
  <si>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</si>
  <si>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</si>
  <si>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</si>
  <si>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</si>
  <si>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</si>
  <si>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</si>
  <si>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</si>
  <si>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</si>
  <si>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</si>
  <si>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</si>
  <si>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</si>
  <si>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</si>
  <si>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</si>
  <si>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</si>
  <si>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</si>
  <si>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</si>
  <si>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</si>
  <si>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</si>
  <si>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</si>
  <si>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</si>
  <si>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</si>
  <si>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</si>
  <si>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</si>
  <si>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</si>
  <si>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</si>
  <si>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</si>
  <si>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</si>
  <si>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</si>
  <si>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</si>
  <si>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</si>
  <si>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</si>
  <si>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</si>
  <si>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</si>
  <si>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</si>
  <si>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</si>
  <si>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</si>
  <si>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</si>
  <si>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</si>
  <si>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</si>
  <si>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</si>
  <si>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</si>
  <si>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</si>
  <si>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</si>
  <si>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</si>
  <si>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</si>
  <si>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</si>
  <si>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</si>
  <si>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</si>
  <si>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</si>
  <si>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</si>
  <si>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</si>
  <si>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</si>
  <si>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</si>
  <si>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</si>
  <si>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</si>
  <si>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</si>
  <si>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</si>
  <si>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</si>
  <si>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</si>
  <si>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</si>
  <si>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</si>
  <si>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</si>
  <si>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</si>
  <si>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</si>
  <si>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</si>
  <si>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</si>
  <si>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</si>
  <si>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</si>
  <si>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</si>
  <si>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</si>
  <si>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</si>
  <si>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</si>
  <si>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</si>
  <si>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</si>
  <si>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</si>
  <si>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</si>
  <si>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</si>
  <si>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</si>
  <si>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</si>
  <si>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</si>
  <si>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</si>
  <si>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</si>
  <si>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</si>
  <si>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</si>
  <si>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</si>
  <si>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</si>
  <si>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</si>
  <si>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</si>
  <si>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</si>
  <si>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</si>
  <si>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</si>
  <si>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</si>
  <si>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</si>
  <si>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</si>
  <si>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</si>
  <si>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</si>
  <si>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</si>
  <si>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</si>
  <si>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</si>
  <si>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</si>
  <si>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</si>
  <si>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</si>
  <si>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</si>
  <si>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</si>
  <si>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</si>
  <si>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</si>
  <si>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</si>
  <si>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</si>
  <si>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</si>
  <si>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</si>
  <si>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</si>
  <si>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</si>
  <si>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</si>
  <si>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</si>
  <si>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</si>
  <si>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</si>
  <si>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</si>
  <si>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</si>
  <si>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</si>
  <si>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</si>
  <si>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</si>
  <si>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</si>
  <si>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</si>
  <si>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</si>
  <si>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</si>
  <si>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</si>
  <si>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</si>
  <si>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</si>
  <si>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</si>
  <si>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</si>
  <si>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</si>
  <si>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</si>
  <si>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</si>
  <si>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</si>
  <si>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</si>
  <si>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</si>
  <si>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</si>
  <si>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</si>
  <si>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</si>
  <si>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</si>
  <si>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</si>
  <si>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</si>
  <si>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</si>
  <si>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</si>
  <si>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</si>
  <si>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</si>
  <si>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</si>
  <si>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</si>
  <si>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</si>
  <si>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</si>
  <si>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</si>
  <si>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</si>
  <si>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</si>
  <si>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</si>
  <si>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</si>
  <si>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</si>
  <si>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</si>
  <si>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</si>
  <si>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</si>
  <si>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</si>
  <si>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</si>
  <si>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</si>
  <si>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</si>
  <si>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</si>
  <si>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</si>
  <si>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</si>
  <si>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</si>
  <si>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</si>
  <si>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</si>
  <si>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</si>
  <si>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</si>
  <si>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</si>
  <si>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</si>
  <si>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</si>
  <si>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</si>
  <si>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</si>
  <si>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</si>
  <si>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</si>
  <si>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</si>
  <si>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</si>
  <si>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</si>
  <si>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</si>
  <si>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</si>
  <si>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</si>
  <si>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</si>
  <si>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</si>
  <si>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</si>
  <si>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</si>
  <si>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</si>
  <si>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</si>
  <si>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</si>
  <si>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</si>
  <si>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</si>
  <si>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</si>
  <si>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</si>
  <si>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</si>
  <si>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</si>
  <si>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</si>
  <si>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</si>
  <si>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</si>
  <si>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</si>
  <si>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</si>
  <si>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</si>
  <si>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</si>
  <si>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</si>
  <si>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</si>
  <si>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</si>
  <si>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</si>
  <si>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</si>
  <si>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</si>
  <si>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</si>
  <si>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</si>
  <si>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</si>
  <si>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</si>
  <si>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</si>
  <si>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</si>
  <si>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</si>
  <si>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</si>
  <si>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</si>
  <si>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</si>
  <si>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</si>
  <si>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</si>
  <si>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</si>
  <si>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</si>
  <si>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</si>
  <si>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</si>
  <si>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</si>
  <si>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</si>
  <si>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</si>
  <si>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</si>
  <si>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</si>
  <si>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</si>
  <si>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</si>
  <si>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</si>
  <si>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</si>
  <si>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</si>
  <si>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</si>
  <si>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</si>
  <si>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</si>
  <si>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</si>
  <si>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</si>
  <si>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</si>
  <si>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</si>
  <si>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</si>
  <si>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</si>
  <si>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</si>
  <si>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</si>
  <si>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</si>
  <si>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</si>
  <si>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</si>
  <si>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</si>
  <si>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</si>
  <si>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</si>
  <si>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</si>
  <si>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</si>
  <si>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</si>
  <si>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</si>
  <si>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</si>
  <si>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</si>
  <si>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</si>
  <si>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</si>
  <si>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</si>
  <si>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</si>
  <si>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</si>
  <si>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</si>
  <si>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</si>
  <si>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</si>
  <si>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</si>
  <si>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</si>
  <si>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</si>
  <si>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</si>
  <si>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</si>
  <si>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</si>
  <si>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</si>
  <si>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</si>
  <si>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</si>
  <si>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</si>
  <si>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</si>
  <si>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</si>
  <si>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</si>
  <si>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</si>
  <si>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</si>
  <si>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</si>
  <si>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</si>
  <si>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</si>
  <si>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</si>
  <si>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</si>
  <si>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</si>
  <si>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</si>
  <si>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</si>
  <si>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</si>
  <si>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</si>
  <si>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</si>
  <si>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</si>
  <si>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</si>
  <si>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</si>
  <si>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</si>
  <si>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</si>
  <si>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</si>
  <si>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</si>
  <si>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</si>
  <si>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</si>
  <si>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</si>
  <si>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</si>
  <si>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</si>
  <si>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</si>
  <si>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</si>
  <si>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</si>
  <si>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</si>
  <si>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</si>
  <si>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</si>
  <si>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</si>
  <si>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</si>
  <si>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</si>
  <si>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</si>
  <si>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</si>
  <si>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</si>
  <si>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</si>
  <si>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</si>
  <si>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</si>
  <si>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</si>
  <si>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</si>
  <si>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</si>
  <si>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</si>
  <si>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</si>
  <si>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</si>
  <si>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</si>
  <si>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</si>
  <si>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</si>
  <si>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</si>
  <si>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</si>
  <si>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</si>
  <si>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</si>
  <si>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</si>
  <si>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</si>
  <si>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</si>
  <si>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</si>
  <si>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</si>
  <si>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</si>
  <si>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</si>
  <si>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</si>
  <si>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</si>
  <si>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</si>
  <si>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</si>
  <si>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</si>
  <si>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</si>
  <si>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</si>
  <si>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</si>
  <si>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</si>
  <si>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</si>
  <si>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</si>
  <si>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</si>
  <si>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</si>
  <si>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</si>
  <si>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</si>
  <si>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</si>
  <si>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</si>
  <si>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</si>
  <si>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</si>
  <si>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</si>
  <si>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</si>
  <si>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</si>
  <si>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</si>
  <si>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</si>
  <si>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</si>
  <si>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</si>
  <si>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</si>
  <si>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</si>
  <si>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</si>
  <si>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</si>
  <si>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</si>
  <si>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</si>
  <si>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</si>
  <si>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</si>
  <si>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</si>
  <si>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</si>
  <si>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</si>
  <si>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</si>
  <si>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</si>
  <si>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</si>
  <si>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</si>
  <si>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</si>
  <si>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</si>
  <si>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</si>
  <si>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</si>
  <si>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</si>
  <si>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</si>
  <si>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</si>
  <si>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</si>
  <si>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</si>
  <si>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</si>
  <si>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</si>
  <si>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</si>
  <si>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</si>
  <si>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</si>
  <si>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</si>
  <si>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</si>
  <si>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</si>
  <si>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</si>
  <si>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</si>
  <si>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</si>
  <si>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</si>
  <si>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</si>
  <si>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</si>
  <si>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</si>
  <si>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</si>
  <si>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</si>
  <si>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</si>
  <si>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</si>
  <si>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</si>
  <si>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</si>
  <si>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</si>
  <si>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</si>
  <si>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</si>
  <si>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</si>
  <si>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</si>
  <si>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</si>
  <si>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</si>
  <si>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</si>
  <si>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</si>
  <si>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</si>
  <si>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</si>
  <si>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</si>
  <si>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</si>
  <si>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</si>
  <si>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</si>
  <si>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</si>
  <si>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</si>
  <si>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</si>
  <si>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</si>
  <si>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</si>
  <si>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</si>
  <si>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</si>
  <si>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</si>
  <si>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</si>
  <si>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</si>
  <si>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</si>
  <si>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</si>
  <si>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</si>
  <si>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</si>
  <si>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</si>
  <si>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</si>
  <si>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</si>
  <si>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</si>
  <si>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</si>
  <si>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</si>
  <si>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</si>
  <si>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</si>
  <si>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</si>
  <si>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</si>
  <si>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</si>
  <si>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</si>
  <si>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</si>
  <si>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</si>
  <si>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</si>
  <si>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</si>
  <si>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</si>
  <si>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</si>
  <si>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</si>
  <si>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</si>
  <si>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</si>
  <si>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</si>
  <si>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</si>
  <si>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</si>
  <si>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</si>
  <si>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</si>
  <si>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</si>
  <si>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</si>
  <si>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</si>
  <si>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</si>
  <si>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</si>
  <si>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</si>
  <si>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</si>
  <si>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</si>
  <si>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</si>
  <si>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</si>
  <si>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</si>
  <si>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</si>
  <si>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</si>
  <si>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</si>
  <si>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</si>
  <si>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</si>
  <si>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</si>
  <si>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</si>
  <si>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</si>
  <si>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</si>
  <si>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</si>
  <si>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</si>
  <si>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</si>
  <si>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</si>
  <si>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</si>
  <si>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</si>
  <si>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</si>
  <si>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</si>
  <si>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</si>
  <si>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</si>
  <si>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</si>
  <si>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</si>
  <si>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</si>
  <si>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</si>
  <si>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</si>
  <si>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</si>
  <si>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</si>
  <si>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</si>
  <si>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</si>
  <si>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</si>
  <si>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</si>
  <si>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</si>
  <si>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</si>
  <si>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</si>
  <si>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</si>
  <si>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</si>
  <si>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</si>
  <si>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</si>
  <si>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</si>
  <si>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</si>
  <si>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</si>
  <si>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</si>
  <si>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</si>
  <si>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</si>
  <si>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</si>
  <si>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</si>
  <si>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</si>
  <si>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</si>
  <si>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</si>
  <si>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</si>
  <si>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</si>
  <si>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</si>
  <si>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</si>
  <si>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</si>
  <si>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</si>
  <si>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</si>
  <si>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</si>
  <si>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</si>
  <si>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</si>
  <si>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</si>
  <si>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</si>
  <si>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</si>
  <si>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</si>
  <si>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</si>
  <si>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</si>
  <si>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</si>
  <si>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</si>
  <si>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</si>
  <si>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</si>
  <si>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</si>
  <si>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</si>
  <si>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</si>
  <si>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</si>
  <si>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</si>
  <si>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</si>
  <si>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</si>
  <si>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</si>
  <si>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</si>
  <si>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</si>
  <si>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</si>
  <si>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</si>
  <si>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</si>
  <si>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</si>
  <si>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</si>
  <si>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</si>
  <si>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</si>
  <si>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</si>
  <si>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</si>
  <si>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</si>
  <si>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</si>
  <si>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</si>
  <si>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</si>
  <si>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</si>
  <si>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</si>
  <si>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</si>
  <si>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</si>
  <si>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</si>
  <si>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</si>
  <si>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</si>
  <si>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</si>
  <si>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</si>
  <si>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</si>
  <si>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</si>
  <si>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</si>
  <si>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</si>
  <si>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</si>
  <si>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</si>
  <si>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</si>
  <si>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</si>
  <si>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</si>
  <si>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</si>
  <si>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</si>
  <si>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</si>
  <si>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</si>
  <si>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</si>
  <si>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</si>
  <si>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</si>
  <si>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</si>
  <si>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</si>
  <si>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</si>
  <si>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</si>
  <si>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</si>
  <si>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</si>
  <si>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</si>
  <si>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</si>
  <si>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</si>
  <si>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</si>
  <si>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</si>
  <si>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</si>
  <si>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</si>
  <si>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</si>
  <si>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</si>
  <si>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</si>
  <si>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</si>
  <si>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</si>
  <si>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</si>
  <si>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</si>
  <si>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</si>
  <si>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</si>
  <si>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</si>
  <si>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</si>
  <si>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</si>
  <si>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</si>
  <si>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</si>
  <si>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</si>
  <si>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</si>
  <si>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</si>
  <si>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</si>
  <si>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</si>
  <si>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</si>
  <si>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</si>
  <si>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</si>
  <si>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</si>
  <si>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</si>
  <si>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</si>
  <si>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</si>
  <si>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</si>
  <si>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</si>
  <si>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</si>
  <si>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</si>
  <si>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</si>
  <si>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</si>
  <si>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</si>
  <si>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</si>
  <si>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</si>
  <si>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</si>
  <si>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</si>
  <si>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</si>
  <si>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</si>
  <si>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</si>
  <si>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</si>
  <si>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</si>
  <si>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</si>
  <si>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</si>
  <si>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</si>
  <si>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</si>
  <si>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</si>
  <si>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</si>
  <si>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</si>
  <si>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</si>
  <si>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</si>
  <si>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</si>
  <si>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</si>
  <si>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</si>
  <si>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</si>
  <si>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</si>
  <si>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</si>
  <si>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</si>
  <si>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</si>
  <si>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</si>
  <si>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</si>
  <si>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</si>
  <si>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</si>
  <si>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</si>
  <si>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</si>
  <si>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</si>
  <si>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</si>
  <si>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</si>
  <si>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</si>
  <si>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</si>
  <si>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</si>
  <si>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</si>
  <si>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</si>
  <si>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</si>
  <si>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</si>
  <si>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</si>
  <si>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</si>
  <si>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</si>
  <si>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</si>
  <si>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</si>
  <si>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</si>
  <si>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</si>
  <si>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</si>
  <si>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</si>
  <si>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</si>
  <si>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</si>
  <si>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</si>
  <si>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</si>
  <si>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</si>
  <si>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</si>
  <si>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</si>
  <si>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</si>
  <si>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</si>
  <si>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</si>
  <si>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</si>
  <si>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</si>
  <si>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</si>
  <si>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</si>
  <si>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</si>
  <si>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</si>
  <si>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</si>
  <si>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</si>
  <si>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</si>
  <si>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</si>
  <si>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</si>
  <si>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</si>
  <si>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</si>
  <si>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</si>
  <si>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</si>
  <si>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</si>
  <si>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</si>
  <si>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</si>
  <si>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</si>
  <si>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</si>
  <si>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</si>
  <si>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</si>
  <si>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</si>
  <si>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</si>
  <si>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</si>
  <si>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</si>
  <si>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</si>
  <si>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</si>
  <si>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</si>
  <si>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</si>
  <si>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</si>
  <si>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</si>
  <si>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</si>
  <si>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</si>
  <si>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</si>
  <si>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</si>
  <si>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</si>
  <si>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</si>
  <si>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</si>
  <si>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</si>
  <si>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</si>
  <si>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</si>
  <si>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</si>
  <si>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</si>
  <si>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</si>
  <si>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</si>
  <si>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</si>
  <si>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</si>
  <si>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</si>
  <si>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</si>
  <si>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</si>
  <si>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</si>
  <si>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</si>
  <si>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</si>
  <si>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</si>
  <si>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</si>
  <si>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</si>
  <si>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</si>
  <si>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</si>
  <si>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</si>
  <si>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</si>
  <si>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</si>
  <si>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</si>
  <si>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</si>
  <si>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</si>
  <si>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</si>
  <si>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</si>
  <si>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</si>
  <si>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</si>
  <si>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</si>
  <si>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</si>
  <si>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</si>
  <si>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</si>
  <si>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</si>
  <si>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</si>
  <si>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</si>
  <si>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</si>
  <si>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</si>
  <si>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</si>
  <si>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</si>
  <si>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</si>
  <si>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</si>
  <si>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</si>
  <si>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</si>
  <si>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</si>
  <si>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</si>
  <si>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</si>
  <si>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</si>
  <si>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</si>
  <si>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</si>
  <si>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</si>
  <si>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</si>
  <si>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</si>
  <si>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</si>
  <si>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</si>
  <si>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</si>
  <si>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</si>
  <si>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</si>
  <si>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</si>
  <si>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</si>
  <si>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</si>
  <si>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</si>
  <si>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</si>
  <si>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</si>
  <si>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</si>
  <si>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</si>
  <si>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</si>
  <si>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</si>
  <si>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</si>
  <si>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</si>
  <si>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</si>
  <si>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</si>
  <si>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</si>
  <si>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</si>
  <si>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</si>
  <si>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</si>
  <si>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</si>
  <si>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</si>
  <si>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</si>
  <si>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</si>
  <si>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</si>
  <si>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</si>
  <si>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</si>
  <si>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</si>
  <si>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</si>
  <si>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</si>
  <si>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</si>
  <si>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</si>
  <si>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</si>
  <si>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</si>
  <si>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</si>
  <si>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</si>
  <si>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</si>
  <si>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</si>
  <si>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</si>
  <si>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</si>
  <si>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</si>
  <si>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</si>
  <si>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</si>
  <si>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</si>
  <si>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</si>
  <si>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</si>
  <si>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</si>
  <si>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</si>
  <si>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</si>
  <si>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</si>
  <si>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</si>
  <si>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</si>
  <si>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</si>
  <si>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</si>
  <si>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</si>
  <si>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</si>
  <si>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</si>
  <si>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</si>
  <si>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</si>
  <si>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</si>
  <si>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</si>
  <si>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</si>
  <si>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</si>
  <si>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</si>
  <si>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</si>
  <si>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</si>
  <si>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</si>
  <si>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</si>
  <si>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</si>
  <si>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</si>
  <si>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</si>
  <si>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</si>
  <si>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</si>
  <si>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</si>
  <si>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</si>
  <si>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</si>
  <si>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</si>
  <si>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</si>
  <si>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</si>
  <si>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</si>
  <si>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</si>
  <si>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</si>
  <si>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</si>
  <si>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</si>
  <si>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</si>
  <si>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</si>
  <si>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</si>
  <si>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</si>
  <si>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</si>
  <si>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</si>
  <si>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</si>
  <si>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</si>
  <si>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</si>
  <si>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</si>
  <si>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</si>
  <si>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</si>
  <si>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</si>
  <si>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</si>
  <si>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</si>
  <si>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</si>
  <si>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</si>
  <si>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</si>
  <si>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</si>
  <si>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</si>
  <si>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</si>
  <si>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</si>
  <si>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</si>
  <si>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</si>
  <si>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</si>
  <si>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</si>
  <si>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</si>
  <si>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</si>
  <si>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</si>
  <si>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</si>
  <si>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</si>
  <si>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</si>
  <si>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</si>
  <si>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</si>
  <si>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</si>
  <si>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</si>
  <si>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</si>
  <si>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</si>
  <si>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</si>
  <si>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</si>
  <si>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</si>
  <si>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</si>
  <si>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</si>
  <si>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</si>
  <si>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</si>
  <si>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</si>
  <si>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</si>
  <si>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</si>
  <si>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</si>
  <si>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</si>
  <si>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</si>
  <si>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</si>
  <si>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</si>
  <si>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</si>
  <si>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</si>
  <si>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</si>
  <si>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</si>
  <si>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</si>
  <si>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</si>
  <si>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</si>
  <si>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</si>
  <si>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</si>
  <si>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</si>
  <si>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</si>
  <si>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</si>
  <si>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</si>
  <si>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</si>
  <si>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</si>
  <si>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</si>
  <si>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</si>
  <si>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</si>
  <si>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</si>
  <si>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</si>
  <si>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</si>
  <si>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</si>
  <si>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</si>
  <si>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</si>
  <si>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</si>
  <si>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</si>
  <si>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</si>
  <si>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</si>
  <si>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</si>
  <si>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</si>
  <si>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</si>
  <si>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</si>
  <si>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</si>
  <si>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</si>
  <si>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</si>
  <si>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</si>
  <si>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</si>
  <si>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</si>
  <si>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</si>
  <si>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</si>
  <si>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</si>
  <si>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</si>
  <si>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</si>
  <si>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</si>
  <si>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</si>
  <si>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</si>
  <si>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</si>
  <si>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</si>
  <si>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</si>
  <si>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</si>
  <si>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</si>
  <si>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</si>
  <si>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</si>
  <si>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</si>
  <si>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</si>
  <si>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</si>
  <si>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</si>
  <si>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</si>
  <si>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</si>
  <si>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</si>
  <si>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</si>
  <si>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</si>
  <si>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</si>
  <si>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</si>
  <si>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</si>
  <si>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</si>
  <si>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</si>
  <si>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</si>
  <si>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</si>
  <si>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</si>
  <si>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</si>
  <si>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</si>
  <si>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</si>
  <si>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</si>
  <si>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</si>
  <si>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</si>
  <si>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</si>
  <si>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</si>
  <si>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</si>
  <si>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</si>
  <si>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</si>
  <si>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</si>
  <si>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</si>
  <si>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</si>
  <si>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</si>
  <si>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</si>
  <si>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</si>
  <si>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</si>
  <si>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</si>
  <si>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</si>
  <si>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</si>
  <si>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</si>
  <si>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</si>
  <si>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</si>
  <si>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</si>
  <si>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</si>
  <si>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</si>
  <si>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</si>
  <si>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</si>
  <si>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</si>
  <si>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</si>
  <si>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</si>
  <si>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</si>
  <si>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</si>
  <si>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</si>
  <si>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</si>
  <si>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</si>
  <si>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</si>
  <si>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</si>
  <si>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</si>
  <si>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</si>
  <si>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</si>
  <si>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</si>
  <si>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</si>
  <si>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</si>
  <si>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</si>
  <si>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</si>
  <si>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</si>
  <si>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</si>
  <si>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</si>
  <si>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</si>
  <si>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</si>
  <si>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</si>
  <si>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</si>
  <si>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</si>
  <si>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</si>
  <si>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</si>
  <si>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</si>
  <si>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</si>
  <si>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</si>
  <si>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</si>
  <si>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</si>
  <si>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</si>
  <si>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</si>
  <si>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</si>
  <si>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</si>
  <si>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</si>
  <si>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</si>
  <si>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</si>
  <si>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</si>
  <si>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</si>
  <si>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</si>
  <si>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</si>
  <si>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</si>
  <si>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</si>
  <si>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</si>
  <si>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</si>
  <si>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</si>
  <si>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</si>
  <si>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</si>
  <si>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</si>
  <si>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</si>
  <si>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</si>
  <si>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</si>
  <si>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</si>
  <si>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</si>
  <si>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</si>
  <si>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</si>
  <si>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</si>
  <si>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</si>
  <si>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</si>
  <si>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</si>
  <si>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</si>
  <si>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</si>
  <si>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</si>
  <si>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</si>
  <si>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</si>
  <si>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</si>
  <si>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</si>
  <si>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</si>
  <si>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</si>
  <si>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</si>
  <si>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</si>
  <si>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</si>
  <si>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</si>
  <si>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</si>
  <si>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</si>
  <si>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</si>
  <si>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</si>
  <si>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</si>
  <si>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</si>
  <si>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</si>
  <si>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</si>
  <si>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</si>
  <si>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</si>
  <si>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</si>
  <si>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</si>
  <si>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</si>
  <si>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</si>
  <si>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</si>
  <si>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</si>
  <si>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</si>
  <si>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</si>
  <si>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</si>
  <si>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</si>
  <si>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</si>
  <si>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</si>
  <si>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</si>
  <si>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</si>
  <si>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</si>
  <si>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</si>
  <si>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</si>
  <si>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</si>
  <si>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</si>
  <si>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</si>
  <si>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</si>
  <si>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</si>
  <si>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</si>
  <si>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</si>
  <si>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</si>
  <si>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</si>
  <si>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</si>
  <si>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</si>
  <si>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</si>
  <si>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</si>
  <si>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</si>
  <si>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</si>
  <si>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</si>
  <si>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</si>
  <si>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</si>
  <si>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</si>
  <si>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</si>
  <si>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</si>
  <si>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</si>
  <si>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</si>
  <si>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</si>
  <si>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</si>
  <si>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</si>
  <si>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</si>
  <si>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</si>
  <si>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</si>
  <si>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</si>
  <si>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</si>
  <si>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</si>
  <si>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</si>
  <si>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</si>
  <si>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</si>
  <si>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</si>
  <si>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</si>
  <si>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</si>
  <si>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</si>
  <si>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</si>
  <si>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</si>
  <si>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</si>
  <si>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</si>
  <si>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</si>
  <si>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</si>
  <si>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</si>
  <si>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</si>
  <si>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</si>
  <si>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</si>
  <si>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</si>
  <si>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</si>
  <si>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</si>
  <si>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</si>
  <si>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</si>
  <si>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</si>
  <si>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</si>
  <si>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</si>
  <si>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</si>
  <si>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</si>
  <si>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</si>
  <si>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</si>
  <si>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</si>
  <si>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</si>
  <si>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</si>
  <si>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</si>
  <si>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</si>
  <si>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</si>
  <si>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</si>
  <si>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</si>
  <si>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</si>
  <si>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</si>
  <si>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</si>
  <si>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</si>
  <si>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</si>
  <si>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</si>
  <si>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</si>
  <si>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</si>
  <si>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</si>
  <si>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</si>
  <si>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</si>
  <si>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</si>
  <si>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</si>
  <si>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</si>
  <si>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</si>
  <si>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</si>
  <si>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</si>
  <si>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</si>
  <si>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</si>
  <si>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</si>
  <si>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</si>
  <si>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</si>
  <si>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</si>
  <si>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</si>
  <si>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</si>
  <si>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</si>
  <si>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</si>
  <si>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</si>
  <si>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</si>
  <si>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</si>
  <si>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</si>
  <si>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</si>
  <si>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</si>
  <si>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</si>
  <si>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</si>
  <si>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</si>
  <si>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</si>
  <si>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</si>
  <si>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</si>
  <si>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</si>
  <si>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</si>
  <si>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</si>
  <si>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</si>
  <si>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</si>
  <si>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</si>
  <si>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</si>
  <si>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</si>
  <si>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</si>
  <si>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</si>
  <si>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</si>
  <si>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</si>
  <si>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</si>
  <si>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</si>
  <si>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</si>
  <si>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</si>
  <si>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</si>
  <si>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</si>
  <si>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</si>
  <si>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</si>
  <si>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</si>
  <si>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</si>
  <si>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</si>
  <si>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</si>
  <si>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</si>
  <si>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</si>
  <si>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</si>
  <si>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</si>
  <si>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</si>
  <si>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</si>
  <si>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</si>
  <si>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</si>
  <si>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</si>
  <si>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</si>
  <si>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</si>
  <si>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</si>
  <si>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</si>
  <si>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</si>
  <si>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</si>
  <si>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</si>
  <si>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</si>
  <si>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</si>
  <si>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</si>
  <si>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</si>
  <si>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</si>
  <si>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</si>
  <si>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</si>
  <si>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</si>
  <si>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</si>
  <si>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</si>
  <si>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</si>
  <si>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</si>
  <si>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</si>
  <si>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</si>
  <si>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</si>
  <si>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</si>
  <si>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</si>
  <si>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</si>
  <si>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</si>
  <si>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</si>
  <si>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</si>
  <si>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</si>
  <si>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</si>
  <si>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</si>
  <si>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</si>
  <si>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</si>
  <si>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</si>
  <si>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</si>
  <si>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</si>
  <si>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</si>
  <si>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</si>
  <si>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</si>
  <si>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</si>
  <si>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</si>
  <si>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</si>
  <si>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</si>
  <si>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</si>
  <si>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</si>
  <si>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</si>
  <si>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</si>
  <si>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</si>
  <si>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</si>
  <si>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</si>
  <si>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</si>
  <si>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</si>
  <si>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</si>
  <si>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</si>
  <si>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</si>
  <si>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</si>
  <si>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</si>
  <si>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</si>
  <si>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</si>
  <si>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</si>
  <si>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</si>
  <si>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</si>
  <si>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</si>
  <si>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</si>
  <si>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</si>
  <si>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</si>
  <si>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</si>
  <si>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</si>
  <si>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</si>
  <si>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</si>
  <si>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</si>
  <si>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</si>
  <si>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</si>
  <si>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</si>
  <si>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</si>
  <si>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</si>
  <si>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</si>
  <si>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</si>
  <si>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</si>
  <si>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</si>
  <si>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</si>
  <si>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</si>
  <si>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</si>
  <si>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</si>
  <si>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</si>
  <si>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</si>
  <si>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</si>
  <si>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</si>
  <si>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</si>
  <si>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</si>
  <si>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</si>
  <si>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</si>
  <si>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</si>
  <si>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</si>
  <si>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</si>
  <si>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</si>
  <si>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</si>
  <si>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</si>
  <si>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</si>
  <si>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</si>
  <si>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</si>
  <si>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</si>
  <si>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</si>
  <si>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</si>
  <si>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</si>
  <si>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</si>
  <si>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</si>
  <si>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</si>
  <si>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</si>
  <si>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</si>
  <si>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</si>
  <si>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</si>
  <si>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</si>
  <si>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</si>
  <si>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</si>
  <si>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</si>
  <si>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</si>
  <si>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</si>
  <si>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</si>
  <si>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</si>
  <si>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</si>
  <si>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</si>
  <si>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</si>
  <si>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</si>
  <si>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</si>
  <si>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</si>
  <si>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</si>
  <si>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</si>
  <si>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</si>
  <si>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</si>
  <si>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</si>
  <si>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</si>
  <si>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</si>
  <si>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</si>
  <si>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</si>
  <si>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</si>
  <si>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</si>
  <si>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</si>
  <si>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</si>
  <si>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</si>
  <si>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</si>
  <si>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</si>
  <si>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</si>
  <si>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</si>
  <si>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</si>
  <si>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</si>
  <si>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</si>
  <si>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</si>
  <si>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</si>
  <si>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</si>
  <si>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</si>
  <si>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</si>
  <si>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</si>
  <si>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</si>
  <si>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</si>
  <si>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</si>
  <si>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</si>
  <si>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</si>
  <si>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</si>
  <si>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</si>
  <si>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</si>
  <si>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</si>
  <si>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</si>
  <si>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</si>
  <si>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</si>
  <si>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</si>
  <si>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</si>
  <si>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</si>
  <si>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</si>
  <si>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</si>
  <si>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</si>
  <si>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</si>
  <si>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</si>
  <si>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</si>
  <si>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</si>
  <si>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</si>
  <si>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</si>
  <si>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</si>
  <si>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</si>
  <si>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</si>
  <si>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</si>
  <si>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</si>
  <si>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</si>
  <si>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</si>
  <si>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</si>
  <si>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</si>
  <si>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</si>
  <si>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</si>
  <si>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</si>
  <si>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</si>
  <si>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</si>
  <si>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</si>
  <si>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</si>
  <si>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</si>
  <si>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</si>
  <si>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</si>
  <si>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</si>
  <si>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</si>
  <si>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</si>
  <si>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</si>
  <si>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</si>
  <si>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</si>
  <si>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</si>
  <si>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</si>
  <si>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</si>
  <si>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</si>
  <si>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</si>
  <si>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</si>
  <si>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</si>
  <si>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</si>
  <si>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</si>
  <si>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</si>
  <si>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</si>
  <si>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</si>
  <si>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</si>
  <si>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</si>
  <si>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</si>
  <si>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</si>
  <si>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</si>
  <si>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</si>
  <si>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</si>
  <si>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</si>
  <si>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</si>
  <si>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</si>
  <si>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</si>
  <si>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</si>
  <si>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</si>
  <si>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</si>
  <si>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</si>
  <si>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</si>
  <si>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</si>
  <si>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</si>
  <si>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</si>
  <si>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</si>
  <si>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</si>
  <si>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</si>
  <si>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</si>
  <si>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</si>
  <si>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</si>
  <si>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</si>
  <si>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</si>
  <si>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</si>
  <si>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</si>
  <si>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</si>
  <si>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</si>
  <si>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</si>
  <si>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</si>
  <si>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</si>
  <si>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</si>
  <si>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</si>
  <si>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</si>
  <si>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</si>
  <si>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</si>
  <si>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</si>
  <si>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</si>
  <si>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</si>
  <si>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</si>
  <si>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</si>
  <si>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</si>
  <si>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</si>
  <si>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</si>
  <si>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</si>
  <si>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</si>
  <si>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</si>
  <si>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</si>
  <si>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</si>
  <si>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</si>
  <si>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</si>
  <si>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</si>
  <si>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</si>
  <si>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</si>
  <si>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</si>
  <si>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</si>
  <si>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</si>
  <si>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</si>
  <si>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</si>
  <si>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</si>
  <si>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</si>
  <si>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</si>
  <si>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</si>
  <si>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</si>
  <si>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</si>
  <si>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</si>
  <si>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</si>
  <si>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</si>
  <si>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</si>
  <si>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</si>
  <si>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</si>
  <si>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</si>
  <si>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</si>
  <si>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</si>
  <si>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</si>
  <si>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</si>
  <si>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</si>
  <si>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</si>
  <si>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</si>
  <si>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</si>
  <si>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</si>
  <si>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</si>
  <si>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</si>
  <si>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</si>
  <si>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</si>
  <si>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</si>
  <si>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</si>
  <si>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</si>
  <si>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</si>
  <si>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</si>
  <si>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</si>
  <si>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</si>
  <si>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</si>
  <si>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</si>
  <si>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</si>
  <si>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</si>
  <si>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</si>
  <si>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</si>
  <si>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</si>
  <si>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</si>
  <si>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</si>
  <si>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</si>
  <si>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</si>
  <si>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</si>
  <si>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</si>
  <si>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</si>
  <si>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</si>
  <si>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</si>
  <si>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</si>
  <si>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</si>
  <si>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</si>
  <si>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</si>
  <si>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</si>
  <si>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</si>
  <si>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</si>
  <si>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</si>
  <si>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</si>
  <si>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</si>
  <si>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</si>
  <si>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</si>
  <si>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</si>
  <si>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</si>
  <si>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</si>
  <si>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</si>
  <si>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</si>
  <si>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</si>
  <si>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</si>
  <si>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</si>
  <si>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</si>
  <si>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</si>
  <si>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</si>
  <si>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</si>
  <si>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</si>
  <si>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</si>
  <si>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</si>
  <si>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</si>
  <si>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</si>
  <si>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</si>
  <si>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</si>
  <si>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</si>
  <si>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</si>
  <si>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</si>
  <si>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</si>
  <si>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</si>
  <si>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</si>
  <si>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</si>
  <si>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</si>
  <si>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</si>
  <si>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</si>
  <si>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</si>
  <si>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</si>
  <si>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</si>
  <si>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</si>
  <si>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</si>
  <si>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</si>
  <si>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</si>
  <si>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</si>
  <si>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</si>
  <si>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</si>
  <si>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</si>
  <si>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</si>
  <si>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</si>
  <si>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</si>
  <si>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</si>
  <si>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</si>
  <si>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</si>
  <si>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</si>
  <si>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</si>
  <si>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</si>
  <si>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</si>
  <si>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</si>
  <si>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</si>
  <si>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</si>
  <si>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</si>
  <si>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</si>
  <si>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</si>
  <si>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</si>
  <si>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</si>
  <si>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</si>
  <si>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</si>
  <si>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</si>
  <si>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</si>
  <si>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</si>
  <si>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</si>
  <si>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</si>
  <si>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</si>
  <si>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</si>
  <si>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</si>
  <si>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</si>
  <si>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</si>
  <si>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</si>
  <si>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</si>
  <si>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</si>
  <si>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</si>
  <si>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</si>
  <si>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</si>
  <si>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</si>
  <si>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</si>
  <si>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</si>
  <si>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</si>
  <si>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</si>
  <si>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</si>
  <si>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</si>
  <si>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</si>
  <si>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</si>
  <si>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</si>
  <si>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</si>
  <si>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</si>
  <si>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</si>
  <si>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</si>
  <si>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</si>
  <si>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</si>
  <si>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</si>
  <si>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</si>
  <si>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</si>
  <si>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</si>
  <si>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</si>
  <si>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</si>
  <si>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</si>
  <si>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</si>
  <si>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</si>
  <si>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</si>
  <si>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</si>
  <si>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</si>
  <si>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</si>
  <si>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</si>
  <si>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</si>
  <si>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</si>
  <si>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</si>
  <si>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</si>
  <si>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</si>
  <si>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</si>
  <si>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</si>
  <si>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</si>
  <si>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</si>
  <si>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</si>
  <si>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</si>
  <si>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</si>
  <si>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</si>
  <si>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</si>
  <si>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</si>
  <si>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</si>
  <si>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</si>
  <si>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</si>
  <si>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</si>
  <si>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</si>
  <si>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</si>
  <si>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</si>
  <si>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</si>
  <si>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</si>
  <si>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</si>
  <si>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</si>
  <si>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</si>
  <si>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</si>
  <si>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</si>
  <si>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</si>
  <si>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</si>
  <si>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</si>
  <si>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</si>
  <si>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</si>
  <si>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</si>
  <si>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</si>
  <si>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</si>
  <si>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</si>
  <si>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</si>
  <si>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</si>
  <si>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</si>
  <si>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</si>
  <si>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</si>
  <si>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</si>
  <si>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</si>
  <si>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</si>
  <si>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</si>
  <si>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</si>
  <si>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</si>
  <si>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</si>
  <si>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</si>
  <si>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</si>
  <si>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</si>
  <si>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</si>
  <si>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</si>
  <si>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</si>
  <si>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</si>
  <si>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</si>
  <si>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</si>
  <si>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</si>
  <si>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</si>
  <si>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</si>
  <si>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</si>
  <si>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</si>
  <si>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</si>
  <si>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</si>
  <si>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</si>
  <si>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</si>
  <si>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</si>
  <si>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</si>
  <si>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</si>
  <si>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</si>
  <si>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</si>
  <si>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</si>
  <si>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</si>
  <si>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</si>
  <si>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</si>
  <si>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</si>
  <si>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</si>
  <si>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</si>
  <si>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</si>
  <si>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</si>
  <si>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</si>
  <si>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</si>
  <si>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</si>
  <si>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</si>
  <si>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</si>
  <si>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</si>
  <si>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</si>
  <si>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</si>
  <si>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</si>
  <si>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</si>
  <si>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</si>
  <si>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</si>
  <si>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</si>
  <si>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</si>
  <si>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</si>
  <si>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</si>
  <si>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</si>
  <si>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</si>
  <si>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</si>
  <si>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</si>
  <si>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</si>
  <si>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</si>
  <si>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</si>
  <si>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</si>
  <si>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</si>
  <si>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</si>
  <si>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</si>
  <si>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</si>
  <si>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</si>
  <si>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</si>
  <si>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</si>
  <si>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</si>
  <si>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</si>
  <si>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</si>
  <si>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</si>
  <si>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</si>
  <si>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</si>
  <si>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</si>
  <si>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</si>
  <si>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</si>
  <si>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</si>
  <si>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</si>
  <si>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</si>
  <si>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</si>
  <si>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</si>
  <si>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</si>
  <si>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</si>
  <si>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</si>
  <si>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</si>
  <si>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</si>
  <si>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</si>
  <si>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</si>
  <si>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</si>
  <si>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</si>
  <si>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</si>
  <si>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</si>
  <si>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</si>
  <si>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</si>
  <si>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</si>
  <si>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</si>
  <si>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</si>
  <si>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</si>
  <si>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</si>
  <si>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</si>
  <si>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</si>
  <si>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</si>
  <si>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</si>
  <si>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</si>
  <si>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</si>
  <si>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</si>
  <si>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</si>
  <si>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</si>
  <si>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</si>
  <si>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</si>
  <si>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</si>
  <si>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</si>
  <si>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</si>
  <si>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</si>
  <si>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</si>
  <si>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</si>
  <si>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</si>
  <si>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</si>
  <si>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</si>
  <si>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</si>
  <si>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</si>
  <si>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</si>
  <si>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</si>
  <si>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</si>
  <si>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</si>
  <si>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</si>
  <si>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</si>
  <si>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</si>
  <si>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</si>
  <si>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</si>
  <si>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</si>
  <si>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</si>
  <si>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</si>
  <si>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</si>
  <si>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</si>
  <si>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</si>
  <si>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</si>
  <si>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</si>
  <si>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</si>
  <si>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</si>
  <si>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</si>
  <si>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</si>
  <si>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</si>
  <si>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</si>
  <si>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</si>
  <si>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</si>
  <si>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</si>
  <si>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</si>
  <si>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</si>
  <si>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</si>
  <si>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</si>
  <si>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</si>
  <si>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</si>
  <si>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</si>
  <si>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</si>
  <si>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</si>
  <si>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</si>
  <si>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</si>
  <si>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</si>
  <si>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</si>
  <si>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</si>
  <si>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</si>
  <si>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</si>
  <si>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</si>
  <si>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</si>
  <si>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</si>
  <si>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</si>
  <si>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</si>
  <si>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</si>
  <si>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</si>
  <si>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</si>
  <si>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</si>
  <si>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</si>
  <si>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</si>
  <si>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</si>
  <si>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</si>
  <si>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</si>
  <si>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</si>
  <si>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</si>
  <si>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</si>
  <si>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</si>
  <si>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</si>
  <si>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</si>
  <si>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</si>
  <si>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</si>
  <si>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</si>
  <si>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</si>
  <si>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</si>
  <si>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</si>
  <si>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</si>
  <si>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</si>
  <si>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</si>
  <si>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</si>
  <si>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</si>
  <si>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</si>
  <si>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</si>
  <si>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</si>
  <si>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</si>
  <si>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</si>
  <si>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</si>
  <si>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</si>
  <si>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</si>
  <si>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</si>
  <si>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</si>
  <si>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</si>
  <si>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</si>
  <si>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</si>
  <si>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</si>
  <si>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</si>
  <si>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</si>
  <si>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</si>
  <si>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</si>
  <si>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</si>
  <si>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</si>
  <si>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</si>
  <si>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</si>
  <si>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</si>
  <si>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</si>
  <si>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</si>
  <si>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</si>
  <si>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</si>
  <si>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</si>
  <si>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</si>
  <si>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</si>
  <si>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</si>
  <si>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</si>
  <si>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</si>
  <si>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</si>
  <si>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</si>
  <si>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</si>
  <si>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</si>
  <si>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</si>
  <si>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</si>
  <si>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</si>
  <si>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</si>
  <si>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</si>
  <si>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</si>
  <si>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</si>
  <si>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</si>
  <si>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</si>
  <si>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</si>
  <si>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</si>
  <si>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</si>
  <si>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</si>
  <si>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</si>
  <si>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</si>
  <si>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</si>
  <si>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</si>
  <si>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</si>
  <si>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</si>
  <si>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</si>
  <si>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</si>
  <si>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</si>
  <si>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</si>
  <si>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</si>
  <si>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</si>
  <si>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</si>
  <si>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</si>
  <si>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</si>
  <si>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</si>
  <si>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</si>
  <si>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</si>
  <si>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</si>
  <si>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</si>
  <si>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</si>
  <si>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</si>
  <si>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</si>
  <si>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</si>
  <si>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</si>
  <si>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</si>
  <si>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</si>
  <si>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</si>
  <si>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</si>
  <si>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</si>
  <si>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</si>
  <si>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</si>
  <si>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</si>
  <si>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</si>
  <si>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</si>
  <si>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</si>
  <si>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</si>
  <si>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</si>
  <si>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</si>
  <si>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</si>
  <si>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</si>
  <si>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</si>
  <si>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</si>
  <si>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</si>
  <si>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</si>
  <si>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</si>
  <si>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</si>
  <si>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</si>
  <si>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</si>
  <si>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</si>
  <si>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</si>
  <si>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</si>
  <si>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</si>
  <si>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</si>
  <si>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</si>
  <si>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</si>
  <si>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</si>
  <si>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</si>
  <si>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</si>
  <si>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</si>
  <si>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</si>
  <si>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</si>
  <si>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</si>
  <si>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</si>
  <si>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</si>
  <si>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</si>
  <si>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</si>
  <si>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</si>
  <si>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</si>
  <si>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</si>
  <si>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</si>
  <si>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</si>
  <si>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</si>
  <si>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</si>
  <si>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</si>
  <si>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</si>
  <si>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</si>
  <si>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</si>
  <si>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</si>
  <si>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</si>
  <si>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</si>
  <si>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</si>
  <si>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</si>
  <si>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</si>
  <si>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</si>
  <si>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</si>
  <si>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</si>
  <si>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</si>
  <si>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</si>
  <si>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</si>
  <si>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</si>
  <si>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</si>
  <si>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</si>
  <si>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</si>
  <si>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</si>
  <si>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</si>
  <si>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</si>
  <si>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</si>
  <si>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</si>
  <si>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</si>
  <si>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</si>
  <si>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</si>
  <si>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</si>
  <si>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</si>
  <si>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</si>
  <si>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</si>
  <si>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</si>
  <si>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</si>
  <si>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</si>
  <si>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</si>
  <si>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</si>
  <si>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</si>
  <si>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</si>
  <si>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</si>
  <si>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</si>
  <si>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</si>
  <si>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</si>
  <si>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</si>
  <si>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</si>
  <si>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</si>
  <si>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</si>
  <si>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</si>
  <si>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</si>
  <si>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</si>
  <si>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</si>
  <si>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</si>
  <si>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</si>
  <si>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</si>
  <si>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</si>
  <si>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</si>
  <si>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</si>
  <si>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</si>
  <si>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</si>
  <si>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</si>
  <si>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</si>
  <si>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</si>
  <si>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</si>
  <si>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</si>
  <si>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</si>
  <si>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</si>
  <si>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</si>
  <si>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</si>
  <si>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</si>
  <si>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</si>
  <si>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</si>
  <si>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</si>
  <si>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</si>
  <si>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</si>
  <si>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</si>
  <si>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</si>
  <si>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</si>
  <si>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</si>
  <si>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</si>
  <si>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</si>
  <si>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</si>
  <si>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</si>
  <si>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</si>
  <si>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</si>
  <si>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</si>
  <si>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</si>
  <si>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</si>
  <si>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</si>
  <si>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</si>
  <si>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</si>
  <si>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</si>
  <si>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</si>
  <si>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</si>
  <si>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</si>
  <si>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</si>
  <si>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</si>
  <si>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</si>
  <si>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</si>
  <si>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</si>
  <si>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</si>
  <si>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</si>
  <si>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</si>
  <si>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</si>
  <si>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</si>
  <si>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</si>
  <si>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</si>
  <si>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</si>
  <si>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</si>
  <si>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</si>
  <si>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</si>
  <si>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</si>
  <si>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</si>
  <si>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</si>
  <si>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</si>
  <si>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</si>
  <si>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</si>
  <si>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</si>
  <si>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</si>
  <si>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</si>
  <si>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</si>
  <si>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</si>
  <si>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</si>
  <si>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</si>
  <si>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</si>
  <si>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</si>
  <si>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</si>
  <si>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</si>
  <si>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</si>
  <si>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</si>
  <si>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</si>
  <si>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</si>
  <si>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</si>
  <si>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</si>
  <si>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</si>
  <si>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</si>
  <si>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</si>
  <si>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</si>
  <si>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</si>
  <si>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</si>
  <si>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</si>
  <si>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</si>
  <si>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</si>
  <si>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</si>
  <si>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</si>
  <si>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</si>
  <si>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</si>
  <si>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</si>
  <si>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</si>
  <si>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</si>
  <si>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</si>
  <si>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</si>
  <si>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</si>
  <si>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</si>
  <si>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</si>
  <si>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</si>
  <si>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</si>
  <si>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</si>
  <si>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</si>
  <si>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</si>
  <si>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</si>
  <si>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</si>
  <si>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</si>
  <si>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</si>
  <si>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</si>
  <si>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</si>
  <si>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</si>
  <si>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</si>
  <si>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</si>
  <si>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</si>
  <si>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</si>
  <si>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</si>
  <si>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</si>
  <si>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</si>
  <si>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</si>
  <si>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</si>
  <si>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</si>
  <si>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</si>
  <si>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</si>
  <si>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</si>
  <si>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</si>
  <si>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</si>
  <si>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</si>
  <si>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</si>
  <si>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</si>
  <si>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</si>
  <si>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</si>
  <si>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</si>
  <si>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</si>
  <si>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</si>
  <si>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</si>
  <si>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</si>
  <si>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</si>
  <si>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</si>
  <si>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</si>
  <si>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</si>
  <si>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</si>
  <si>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</si>
  <si>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</si>
  <si>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</si>
  <si>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</si>
  <si>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</si>
  <si>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</si>
  <si>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</si>
  <si>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</si>
  <si>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</si>
  <si>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</si>
  <si>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</si>
  <si>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</si>
  <si>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</si>
  <si>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</si>
  <si>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</si>
  <si>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</si>
  <si>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</si>
  <si>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</si>
  <si>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</si>
  <si>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</si>
  <si>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</si>
  <si>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</si>
  <si>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</si>
  <si>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</si>
  <si>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</si>
  <si>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</si>
  <si>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</si>
  <si>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</si>
  <si>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</si>
  <si>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</si>
  <si>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</si>
  <si>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</si>
  <si>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</si>
  <si>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</si>
  <si>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</si>
  <si>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</si>
  <si>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</si>
  <si>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</si>
  <si>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</si>
  <si>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</si>
  <si>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</si>
  <si>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</si>
  <si>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</si>
  <si>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</si>
  <si>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</si>
  <si>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</si>
  <si>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</si>
  <si>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</si>
  <si>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</si>
  <si>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</si>
  <si>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</si>
  <si>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</si>
  <si>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</si>
  <si>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</si>
  <si>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</si>
  <si>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</si>
  <si>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</si>
  <si>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</si>
  <si>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</si>
  <si>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</si>
  <si>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</si>
  <si>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</si>
  <si>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</si>
  <si>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</si>
  <si>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</si>
  <si>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</si>
  <si>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</si>
  <si>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</si>
  <si>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</si>
  <si>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</si>
  <si>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</si>
  <si>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</si>
  <si>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</si>
  <si>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</si>
  <si>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</si>
  <si>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</si>
  <si>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</si>
  <si>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</si>
  <si>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</si>
  <si>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</si>
  <si>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</si>
  <si>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</si>
  <si>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</si>
  <si>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</si>
  <si>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</si>
  <si>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</si>
  <si>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</si>
  <si>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</si>
  <si>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</si>
  <si>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</si>
  <si>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</si>
  <si>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</si>
  <si>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</si>
  <si>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</si>
  <si>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</si>
  <si>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</si>
  <si>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</si>
  <si>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</si>
  <si>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</si>
  <si>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</si>
  <si>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</si>
  <si>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</si>
  <si>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</si>
  <si>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</si>
  <si>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</si>
  <si>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</si>
  <si>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</si>
  <si>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</si>
  <si>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</si>
  <si>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</si>
  <si>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</si>
  <si>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</si>
  <si>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</si>
  <si>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</si>
  <si>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</si>
  <si>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</si>
  <si>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</si>
  <si>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</si>
  <si>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</si>
  <si>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</si>
  <si>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</si>
  <si>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</si>
  <si>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</si>
  <si>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</si>
  <si>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</si>
  <si>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</si>
  <si>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</si>
  <si>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</si>
  <si>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</si>
  <si>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</si>
  <si>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</si>
  <si>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</si>
  <si>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</si>
  <si>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</si>
  <si>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</si>
  <si>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</si>
  <si>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</si>
  <si>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</si>
  <si>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</si>
  <si>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</si>
  <si>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</si>
  <si>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</si>
  <si>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</si>
  <si>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</si>
  <si>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</si>
  <si>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</si>
  <si>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</si>
  <si>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</si>
  <si>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</si>
  <si>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</si>
  <si>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</si>
  <si>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</si>
  <si>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</si>
  <si>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</si>
  <si>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</si>
  <si>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</si>
  <si>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</si>
  <si>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</si>
  <si>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</si>
  <si>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</si>
  <si>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</si>
  <si>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</si>
  <si>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</si>
  <si>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</si>
  <si>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</si>
  <si>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</si>
  <si>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</si>
  <si>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</si>
  <si>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</si>
  <si>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</si>
  <si>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</si>
  <si>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</si>
  <si>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</si>
  <si>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</si>
  <si>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</si>
  <si>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</si>
  <si>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</si>
  <si>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</si>
  <si>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</si>
  <si>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</si>
  <si>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</si>
  <si>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</si>
  <si>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</si>
  <si>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</si>
  <si>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</si>
  <si>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</si>
  <si>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</si>
  <si>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</si>
  <si>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</si>
  <si>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</si>
  <si>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</si>
  <si>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</si>
  <si>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</si>
  <si>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</si>
  <si>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</si>
  <si>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</si>
  <si>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</si>
  <si>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</si>
  <si>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</si>
  <si>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</si>
  <si>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</si>
  <si>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</si>
  <si>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</si>
  <si>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</si>
  <si>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</si>
  <si>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</si>
  <si>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</si>
  <si>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</si>
  <si>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</si>
  <si>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</si>
  <si>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</si>
  <si>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</si>
  <si>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</si>
  <si>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</si>
  <si>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</si>
  <si>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</si>
  <si>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</si>
  <si>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</si>
  <si>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</si>
  <si>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</si>
  <si>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</si>
  <si>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</si>
  <si>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</si>
  <si>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</si>
  <si>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</si>
  <si>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</si>
  <si>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</si>
  <si>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</si>
  <si>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</si>
  <si>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</si>
  <si>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</si>
  <si>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</si>
  <si>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</si>
  <si>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</si>
  <si>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</si>
  <si>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</si>
  <si>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</si>
  <si>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</si>
  <si>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</si>
  <si>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</si>
  <si>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</si>
  <si>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</si>
  <si>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</si>
  <si>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</si>
  <si>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</si>
  <si>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</si>
  <si>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</si>
  <si>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</si>
  <si>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</si>
  <si>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</si>
  <si>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</si>
  <si>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</si>
  <si>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</si>
  <si>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</si>
  <si>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</si>
  <si>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</si>
  <si>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</si>
  <si>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</si>
  <si>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</si>
  <si>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</si>
  <si>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</si>
  <si>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</si>
  <si>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</si>
  <si>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</si>
  <si>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</si>
  <si>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</si>
  <si>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</si>
  <si>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</si>
  <si>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</si>
  <si>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</si>
  <si>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</si>
  <si>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</si>
  <si>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</si>
  <si>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</si>
  <si>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</si>
  <si>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</si>
  <si>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</si>
  <si>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</si>
  <si>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</si>
  <si>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</si>
  <si>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</si>
  <si>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</si>
  <si>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</si>
  <si>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</si>
  <si>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</si>
  <si>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</si>
  <si>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</si>
  <si>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</si>
  <si>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</si>
  <si>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</si>
  <si>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</si>
  <si>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</si>
  <si>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</si>
  <si>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</si>
  <si>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</si>
  <si>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</si>
  <si>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</si>
  <si>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</si>
  <si>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</si>
  <si>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</si>
  <si>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</si>
  <si>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</si>
  <si>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</si>
  <si>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</si>
  <si>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</si>
  <si>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</si>
  <si>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</si>
  <si>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</si>
  <si>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</si>
  <si>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</si>
  <si>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</si>
  <si>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</si>
  <si>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</si>
  <si>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</si>
  <si>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</si>
  <si>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</si>
  <si>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</si>
  <si>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</si>
  <si>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</si>
  <si>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</si>
  <si>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</si>
  <si>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</si>
  <si>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</si>
  <si>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</si>
  <si>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</si>
  <si>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</si>
  <si>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</si>
  <si>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</si>
  <si>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</si>
  <si>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</si>
  <si>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</si>
  <si>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</si>
  <si>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</si>
  <si>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</si>
  <si>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</si>
  <si>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</si>
  <si>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</si>
  <si>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</si>
  <si>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</si>
  <si>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</si>
  <si>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</si>
  <si>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</si>
  <si>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</si>
  <si>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</si>
  <si>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</si>
  <si>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</si>
  <si>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</si>
  <si>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</si>
  <si>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</si>
  <si>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</si>
  <si>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</si>
  <si>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</si>
  <si>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</si>
  <si>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</si>
  <si>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</si>
  <si>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</si>
  <si>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</si>
  <si>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</si>
  <si>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</si>
  <si>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</si>
  <si>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</si>
  <si>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</si>
  <si>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</si>
  <si>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</si>
  <si>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</si>
  <si>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</si>
  <si>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</si>
  <si>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</si>
  <si>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</si>
  <si>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</si>
  <si>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</si>
  <si>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</si>
  <si>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</si>
  <si>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</si>
  <si>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</si>
  <si>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</si>
  <si>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</si>
  <si>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</si>
  <si>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</si>
  <si>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</si>
  <si>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</si>
  <si>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</si>
  <si>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</si>
  <si>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</si>
  <si>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</si>
  <si>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</si>
  <si>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</si>
  <si>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</si>
  <si>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</si>
  <si>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</si>
  <si>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</si>
  <si>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</si>
  <si>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</si>
  <si>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</si>
  <si>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</si>
  <si>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</si>
  <si>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</si>
  <si>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</si>
  <si>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</si>
  <si>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</si>
  <si>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</si>
  <si>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</si>
  <si>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</si>
  <si>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</si>
  <si>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</si>
  <si>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</si>
  <si>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</si>
  <si>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</si>
  <si>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</si>
  <si>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</si>
  <si>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</si>
  <si>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</si>
  <si>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</si>
  <si>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</si>
  <si>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</si>
  <si>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</si>
  <si>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</si>
  <si>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</si>
  <si>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</si>
  <si>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</si>
  <si>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</si>
  <si>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</si>
  <si>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</si>
  <si>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</si>
  <si>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</si>
  <si>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</si>
  <si>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</si>
  <si>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</si>
  <si>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</si>
  <si>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</si>
  <si>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</si>
  <si>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</si>
  <si>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</si>
  <si>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</si>
  <si>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</si>
  <si>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</si>
  <si>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</si>
  <si>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</si>
  <si>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</si>
  <si>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</si>
  <si>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</si>
  <si>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</si>
  <si>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</si>
  <si>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</si>
  <si>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</si>
  <si>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</si>
  <si>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</si>
  <si>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</si>
  <si>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</si>
  <si>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</si>
  <si>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</si>
  <si>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</si>
  <si>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</si>
  <si>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</si>
  <si>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</si>
  <si>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</si>
  <si>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</si>
  <si>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</si>
  <si>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</si>
  <si>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</si>
  <si>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</si>
  <si>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</si>
  <si>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</si>
  <si>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</si>
  <si>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</si>
  <si>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</si>
  <si>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</si>
  <si>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</si>
  <si>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</si>
  <si>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</si>
  <si>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</si>
  <si>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</si>
  <si>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</si>
  <si>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</si>
  <si>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</si>
  <si>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</si>
  <si>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</si>
  <si>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</si>
  <si>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</si>
  <si>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</si>
  <si>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</si>
  <si>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</si>
  <si>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</si>
  <si>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</si>
  <si>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</si>
  <si>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</si>
  <si>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</si>
  <si>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</si>
  <si>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</si>
  <si>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</si>
  <si>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</si>
  <si>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</si>
  <si>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</si>
  <si>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</si>
  <si>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</si>
  <si>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</si>
  <si>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</si>
  <si>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</si>
  <si>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</si>
  <si>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</si>
  <si>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</si>
  <si>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</si>
  <si>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</si>
  <si>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</si>
  <si>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</si>
  <si>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</si>
  <si>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</si>
  <si>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</si>
  <si>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</si>
  <si>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</si>
  <si>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</si>
  <si>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</si>
  <si>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</si>
  <si>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</si>
  <si>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</si>
  <si>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</si>
  <si>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</si>
  <si>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</si>
  <si>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</si>
  <si>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</si>
  <si>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</si>
  <si>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</si>
  <si>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</si>
  <si>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</si>
  <si>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</si>
  <si>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</si>
  <si>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</si>
  <si>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</si>
  <si>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</si>
  <si>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</si>
  <si>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</si>
  <si>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</si>
  <si>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</si>
  <si>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</si>
  <si>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</si>
  <si>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</si>
  <si>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</si>
  <si>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</si>
  <si>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</si>
  <si>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</si>
  <si>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</si>
  <si>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</si>
  <si>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</si>
  <si>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</si>
  <si>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</si>
  <si>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</si>
  <si>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</si>
  <si>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</si>
  <si>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</si>
  <si>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</si>
  <si>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</si>
  <si>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</si>
  <si>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</si>
  <si>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</si>
  <si>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</si>
  <si>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</si>
  <si>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</si>
  <si>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</si>
  <si>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</si>
  <si>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</si>
  <si>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</si>
  <si>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</si>
  <si>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</si>
  <si>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</si>
  <si>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</si>
  <si>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</si>
  <si>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</si>
  <si>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</si>
  <si>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</si>
  <si>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</si>
  <si>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</si>
  <si>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</si>
  <si>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</si>
  <si>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</si>
  <si>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</si>
  <si>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</si>
  <si>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</si>
  <si>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</si>
  <si>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</si>
  <si>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</si>
  <si>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</si>
  <si>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</si>
  <si>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</si>
  <si>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</si>
  <si>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</si>
  <si>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</si>
  <si>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</si>
  <si>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</si>
  <si>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</si>
  <si>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</si>
  <si>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</si>
  <si>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</si>
  <si>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</si>
  <si>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</si>
  <si>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</si>
  <si>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</si>
  <si>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</si>
  <si>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</si>
  <si>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</si>
  <si>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</si>
  <si>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</si>
  <si>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</si>
  <si>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</si>
  <si>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</si>
  <si>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</si>
  <si>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</si>
  <si>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</si>
  <si>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</si>
  <si>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</si>
  <si>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</si>
  <si>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</si>
  <si>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</si>
  <si>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</si>
  <si>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</si>
  <si>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</si>
  <si>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</si>
  <si>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</si>
  <si>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</si>
  <si>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</si>
  <si>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</si>
  <si>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</si>
  <si>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</si>
  <si>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</si>
  <si>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</si>
  <si>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</si>
  <si>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</si>
  <si>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</si>
  <si>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</si>
  <si>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</si>
  <si>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</si>
  <si>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</si>
  <si>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</si>
  <si>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</si>
  <si>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</si>
  <si>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</si>
  <si>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</si>
  <si>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</si>
  <si>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</si>
  <si>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</si>
  <si>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</si>
  <si>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</si>
  <si>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</si>
  <si>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</si>
  <si>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</si>
  <si>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</si>
  <si>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</si>
  <si>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</si>
  <si>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</si>
  <si>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</si>
  <si>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</si>
  <si>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</si>
  <si>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</si>
  <si>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</si>
  <si>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</si>
  <si>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</si>
  <si>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</si>
  <si>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</si>
  <si>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</si>
  <si>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</si>
  <si>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</si>
  <si>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</si>
  <si>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</si>
  <si>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</si>
  <si>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</si>
  <si>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</si>
  <si>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</si>
  <si>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</si>
  <si>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</si>
  <si>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</si>
  <si>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</si>
  <si>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</si>
  <si>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</si>
  <si>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</si>
  <si>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</si>
  <si>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</si>
  <si>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</si>
  <si>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</si>
  <si>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</si>
  <si>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</si>
  <si>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</si>
  <si>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</si>
  <si>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</si>
  <si>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</si>
  <si>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</si>
  <si>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</si>
  <si>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</si>
  <si>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</si>
  <si>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</si>
  <si>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</si>
  <si>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</si>
  <si>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</si>
  <si>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</si>
  <si>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</si>
  <si>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</si>
  <si>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</si>
  <si>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</si>
  <si>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</si>
  <si>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</si>
  <si>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</si>
  <si>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</si>
  <si>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</si>
  <si>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</si>
  <si>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</si>
  <si>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</si>
  <si>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</si>
  <si>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</si>
  <si>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</si>
  <si>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</si>
  <si>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</si>
  <si>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</si>
  <si>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</si>
  <si>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</si>
  <si>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</si>
  <si>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</si>
  <si>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</si>
  <si>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</si>
  <si>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</si>
  <si>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</si>
  <si>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</si>
  <si>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</si>
  <si>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</si>
  <si>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</si>
  <si>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</si>
  <si>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</si>
  <si>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</si>
  <si>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</si>
  <si>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</si>
  <si>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</si>
  <si>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</si>
  <si>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</si>
  <si>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</si>
  <si>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</si>
  <si>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</si>
  <si>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</si>
  <si>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</si>
  <si>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</si>
  <si>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</si>
  <si>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</si>
  <si>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</si>
  <si>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</si>
  <si>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</si>
  <si>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</si>
  <si>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</si>
  <si>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</si>
  <si>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</si>
  <si>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</si>
  <si>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</si>
  <si>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</si>
  <si>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</si>
  <si>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</si>
  <si>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</si>
  <si>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</si>
  <si>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</si>
  <si>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</si>
  <si>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</si>
  <si>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</si>
  <si>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</si>
  <si>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</si>
  <si>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</si>
  <si>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</si>
  <si>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</si>
  <si>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</si>
  <si>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</si>
  <si>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</si>
  <si>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</si>
  <si>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</si>
  <si>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</si>
  <si>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</si>
  <si>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</si>
  <si>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</si>
  <si>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</si>
  <si>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</si>
  <si>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</si>
  <si>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</si>
  <si>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</si>
  <si>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</si>
  <si>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</si>
  <si>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</si>
  <si>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</si>
  <si>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</si>
  <si>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</si>
  <si>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</si>
  <si>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</si>
  <si>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</si>
  <si>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</si>
  <si>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</si>
  <si>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</si>
  <si>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</si>
  <si>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</si>
  <si>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</si>
  <si>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</si>
  <si>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</si>
  <si>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</si>
  <si>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</si>
  <si>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</si>
  <si>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</si>
  <si>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</si>
  <si>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</si>
  <si>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</si>
  <si>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</si>
  <si>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</si>
  <si>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</si>
  <si>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</si>
  <si>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</si>
  <si>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</si>
  <si>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</si>
  <si>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</si>
  <si>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</si>
  <si>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</si>
  <si>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</si>
  <si>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</si>
  <si>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</si>
  <si>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</si>
  <si>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</si>
  <si>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</si>
  <si>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</si>
  <si>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</si>
  <si>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</si>
  <si>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</si>
  <si>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</si>
  <si>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</si>
  <si>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</si>
  <si>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</si>
  <si>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</si>
  <si>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</si>
  <si>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</si>
  <si>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</si>
  <si>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</si>
  <si>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</si>
  <si>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</si>
  <si>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</si>
  <si>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</si>
  <si>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</si>
  <si>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</si>
  <si>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</si>
  <si>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</si>
  <si>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</si>
  <si>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</si>
  <si>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</si>
  <si>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</si>
  <si>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</si>
  <si>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</si>
  <si>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</si>
  <si>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</si>
  <si>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</si>
  <si>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</si>
  <si>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</si>
  <si>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</si>
  <si>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</si>
  <si>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</si>
  <si>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</si>
  <si>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</si>
  <si>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</si>
  <si>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</si>
  <si>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</si>
  <si>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</si>
  <si>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</si>
  <si>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</si>
  <si>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</si>
  <si>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</si>
  <si>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</si>
  <si>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</si>
  <si>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</si>
  <si>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</si>
  <si>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</si>
  <si>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</si>
  <si>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</si>
  <si>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</si>
  <si>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</si>
  <si>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</si>
  <si>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</si>
  <si>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</si>
  <si>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</si>
  <si>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</si>
  <si>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</si>
  <si>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</si>
  <si>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</si>
  <si>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</si>
  <si>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</si>
  <si>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</si>
  <si>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</si>
  <si>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</si>
  <si>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</si>
  <si>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</si>
  <si>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</si>
  <si>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</si>
  <si>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</si>
  <si>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</si>
  <si>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</si>
  <si>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</si>
  <si>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</si>
  <si>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</si>
  <si>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</si>
  <si>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</si>
  <si>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</si>
  <si>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</si>
  <si>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</si>
  <si>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</si>
  <si>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</si>
  <si>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</si>
  <si>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</si>
  <si>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</si>
  <si>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</si>
  <si>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</si>
  <si>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</si>
  <si>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</si>
  <si>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</si>
  <si>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</si>
  <si>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</si>
  <si>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</si>
  <si>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</si>
  <si>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</si>
  <si>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</si>
  <si>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</si>
  <si>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</si>
  <si>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</si>
  <si>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</si>
  <si>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</si>
  <si>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</si>
  <si>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</si>
  <si>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</si>
  <si>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</si>
  <si>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</si>
  <si>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</si>
  <si>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</si>
  <si>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</si>
  <si>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</si>
  <si>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</si>
  <si>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</si>
  <si>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</si>
  <si>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</si>
  <si>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</si>
  <si>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</si>
  <si>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</si>
  <si>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</si>
  <si>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</si>
  <si>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</si>
  <si>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</si>
  <si>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</si>
  <si>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</si>
  <si>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</si>
  <si>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</si>
  <si>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</si>
  <si>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</si>
  <si>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</si>
  <si>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</si>
  <si>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</si>
  <si>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</si>
  <si>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</si>
  <si>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</si>
  <si>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</si>
  <si>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</si>
  <si>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</si>
  <si>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</si>
  <si>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</si>
  <si>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</si>
  <si>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</si>
  <si>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</si>
  <si>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</si>
  <si>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</si>
  <si>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</si>
  <si>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</si>
  <si>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</si>
  <si>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</si>
  <si>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</si>
  <si>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</si>
  <si>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</si>
  <si>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</si>
  <si>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</si>
  <si>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</si>
  <si>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</si>
  <si>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</si>
  <si>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</si>
  <si>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</si>
  <si>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</si>
  <si>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</si>
  <si>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</si>
  <si>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</si>
  <si>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</si>
  <si>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</si>
  <si>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</si>
  <si>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</si>
  <si>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</si>
  <si>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</si>
  <si>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</si>
  <si>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</si>
  <si>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</si>
  <si>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</si>
  <si>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</si>
  <si>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</si>
  <si>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</si>
  <si>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</si>
  <si>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</si>
  <si>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</si>
  <si>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</si>
  <si>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</si>
  <si>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</si>
  <si>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</si>
  <si>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</si>
  <si>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</si>
  <si>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</si>
  <si>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</si>
  <si>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</si>
  <si>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</si>
  <si>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</si>
  <si>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</si>
  <si>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</si>
  <si>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</si>
  <si>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</si>
  <si>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</si>
  <si>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</si>
  <si>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</si>
  <si>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</si>
  <si>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</si>
  <si>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</si>
  <si>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</si>
  <si>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</si>
  <si>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</si>
  <si>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</si>
  <si>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</si>
  <si>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</si>
  <si>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</si>
  <si>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</si>
  <si>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</si>
  <si>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</si>
  <si>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</si>
  <si>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</si>
  <si>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</si>
  <si>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</si>
  <si>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</si>
  <si>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</si>
  <si>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</si>
  <si>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</si>
  <si>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</si>
  <si>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</si>
  <si>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</si>
  <si>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</si>
  <si>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</si>
  <si>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</si>
  <si>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</si>
  <si>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</si>
  <si>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</si>
  <si>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</si>
  <si>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</si>
  <si>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</si>
  <si>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</si>
  <si>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</si>
  <si>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</si>
  <si>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</si>
  <si>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</si>
  <si>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</si>
  <si>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</si>
  <si>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</si>
  <si>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</si>
  <si>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</si>
  <si>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</si>
  <si>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</si>
  <si>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</si>
  <si>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</si>
  <si>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</si>
  <si>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</si>
  <si>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</si>
  <si>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</si>
  <si>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</si>
  <si>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</si>
  <si>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</si>
  <si>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</si>
  <si>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</si>
  <si>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</si>
  <si>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</si>
  <si>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</si>
  <si>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</si>
  <si>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</si>
  <si>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</si>
  <si>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</si>
  <si>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</si>
  <si>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</si>
  <si>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</si>
  <si>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</si>
  <si>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</si>
  <si>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</si>
  <si>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</si>
  <si>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</si>
  <si>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</si>
  <si>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</si>
  <si>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</si>
  <si>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</si>
  <si>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</si>
  <si>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</si>
  <si>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</si>
  <si>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</si>
  <si>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</si>
  <si>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</si>
  <si>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</si>
  <si>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</si>
  <si>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</si>
  <si>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</si>
  <si>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</si>
  <si>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</si>
  <si>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</si>
  <si>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</si>
  <si>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</si>
  <si>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</si>
  <si>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</si>
  <si>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</si>
  <si>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</si>
  <si>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</si>
  <si>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</si>
  <si>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</si>
  <si>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</si>
  <si>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</si>
  <si>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</si>
  <si>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</si>
  <si>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</si>
  <si>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</si>
  <si>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</si>
  <si>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</si>
  <si>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</si>
  <si>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</si>
  <si>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</si>
  <si>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</si>
  <si>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</si>
  <si>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</si>
  <si>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</si>
  <si>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</si>
  <si>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</si>
  <si>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</si>
  <si>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</si>
  <si>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</si>
  <si>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</si>
  <si>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</si>
  <si>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</si>
  <si>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</si>
  <si>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</si>
  <si>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</si>
  <si>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</si>
  <si>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</si>
  <si>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</si>
  <si>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</si>
  <si>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</si>
  <si>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</si>
  <si>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</si>
  <si>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</si>
  <si>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</si>
  <si>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</si>
  <si>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</si>
  <si>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</si>
  <si>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</si>
  <si>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</si>
  <si>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</si>
  <si>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</si>
  <si>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</si>
  <si>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</si>
  <si>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</si>
  <si>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</si>
  <si>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</si>
  <si>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</si>
  <si>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</si>
  <si>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</si>
  <si>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</si>
  <si>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</si>
  <si>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</si>
  <si>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</si>
  <si>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</si>
  <si>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</si>
  <si>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</si>
  <si>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</si>
  <si>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</si>
  <si>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</si>
  <si>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</si>
  <si>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</si>
  <si>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</si>
  <si>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</si>
  <si>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</si>
  <si>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</si>
  <si>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</si>
  <si>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</si>
  <si>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</si>
  <si>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</si>
  <si>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</si>
  <si>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</si>
  <si>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</si>
  <si>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</si>
  <si>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</si>
  <si>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</si>
  <si>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</si>
  <si>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</si>
  <si>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</si>
  <si>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</si>
  <si>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</si>
  <si>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</si>
  <si>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</si>
  <si>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</si>
  <si>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</si>
  <si>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</si>
  <si>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</si>
  <si>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</si>
  <si>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</si>
  <si>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</si>
  <si>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</si>
  <si>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</si>
  <si>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</si>
  <si>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</si>
  <si>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</si>
  <si>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</si>
  <si>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</si>
  <si>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</si>
  <si>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</si>
  <si>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</si>
  <si>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</si>
  <si>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</si>
  <si>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</si>
  <si>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</si>
  <si>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</si>
  <si>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</si>
  <si>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</si>
  <si>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</si>
  <si>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</si>
  <si>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</si>
  <si>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</si>
  <si>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</si>
  <si>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</si>
  <si>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</si>
  <si>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</si>
  <si>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</si>
  <si>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</si>
  <si>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</si>
  <si>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</si>
  <si>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</si>
  <si>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</si>
  <si>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</si>
  <si>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</si>
  <si>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</si>
  <si>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</si>
  <si>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</si>
  <si>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</si>
  <si>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</si>
  <si>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</si>
  <si>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</si>
  <si>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</si>
  <si>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</si>
  <si>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</si>
  <si>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</si>
  <si>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</si>
  <si>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</si>
  <si>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</si>
  <si>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</si>
  <si>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</si>
  <si>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</si>
  <si>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</si>
  <si>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</si>
  <si>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</si>
  <si>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</si>
  <si>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</si>
  <si>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</si>
  <si>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</si>
  <si>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</si>
  <si>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</si>
  <si>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</si>
  <si>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</si>
  <si>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</si>
  <si>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</si>
  <si>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</si>
  <si>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</si>
  <si>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</si>
  <si>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</si>
  <si>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</si>
  <si>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</si>
  <si>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</si>
  <si>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</si>
  <si>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</si>
  <si>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</si>
  <si>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</si>
  <si>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</si>
  <si>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</si>
  <si>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</si>
  <si>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</si>
  <si>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</si>
  <si>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</si>
  <si>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</si>
  <si>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</si>
  <si>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</si>
  <si>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</si>
  <si>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</si>
  <si>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</si>
  <si>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</si>
  <si>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</si>
  <si>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</si>
  <si>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</si>
  <si>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</si>
  <si>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</si>
  <si>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</si>
  <si>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</si>
  <si>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</si>
  <si>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</si>
  <si>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</si>
  <si>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</si>
  <si>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</si>
  <si>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</si>
  <si>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</si>
  <si>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</si>
  <si>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</si>
  <si>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</si>
  <si>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</si>
  <si>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</si>
  <si>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</si>
  <si>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</si>
  <si>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</si>
  <si>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</si>
  <si>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</si>
  <si>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</si>
  <si>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</si>
  <si>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</si>
  <si>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</si>
  <si>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</si>
  <si>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</si>
  <si>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</si>
  <si>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</si>
  <si>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</si>
  <si>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</si>
  <si>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</si>
  <si>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</si>
  <si>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</si>
  <si>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</si>
  <si>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</si>
  <si>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</si>
  <si>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</si>
  <si>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</si>
  <si>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</si>
  <si>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</si>
  <si>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</si>
  <si>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</si>
  <si>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</si>
  <si>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</si>
  <si>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</si>
  <si>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</si>
  <si>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</si>
  <si>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</si>
  <si>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</si>
  <si>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</si>
  <si>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</si>
  <si>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</si>
  <si>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</si>
  <si>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</si>
  <si>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</si>
  <si>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</si>
  <si>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</si>
  <si>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</si>
  <si>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</si>
  <si>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</si>
  <si>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</si>
  <si>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</si>
  <si>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</si>
  <si>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</si>
  <si>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</si>
  <si>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</si>
  <si>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</si>
  <si>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</si>
  <si>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</si>
  <si>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</si>
  <si>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</si>
  <si>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</si>
  <si>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</si>
  <si>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</si>
  <si>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</si>
  <si>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</si>
  <si>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</si>
  <si>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</si>
  <si>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</si>
  <si>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</si>
  <si>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</si>
  <si>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</si>
  <si>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</si>
  <si>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</si>
  <si>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</si>
  <si>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</si>
  <si>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</si>
  <si>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</si>
  <si>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</si>
  <si>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</si>
  <si>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</si>
  <si>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</si>
  <si>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</si>
  <si>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</si>
  <si>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</si>
  <si>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</si>
  <si>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</si>
  <si>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</si>
  <si>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</si>
  <si>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</si>
  <si>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</si>
  <si>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</si>
  <si>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</si>
  <si>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</si>
  <si>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</si>
  <si>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</si>
  <si>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</si>
  <si>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</si>
  <si>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</si>
  <si>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</si>
  <si>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</si>
  <si>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</si>
  <si>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</si>
  <si>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</si>
  <si>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</si>
  <si>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</si>
  <si>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</si>
  <si>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</si>
  <si>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</si>
  <si>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</si>
  <si>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</si>
  <si>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</si>
  <si>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</si>
  <si>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</si>
  <si>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</si>
  <si>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</si>
  <si>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</si>
  <si>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</si>
  <si>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</si>
  <si>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</si>
  <si>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</si>
  <si>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</si>
  <si>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</si>
  <si>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</si>
  <si>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</si>
  <si>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</si>
  <si>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</si>
  <si>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</si>
  <si>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</si>
  <si>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</si>
  <si>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</si>
  <si>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</si>
  <si>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</si>
  <si>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</si>
  <si>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</si>
  <si>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</si>
  <si>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</si>
  <si>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</si>
  <si>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</si>
  <si>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</si>
  <si>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</si>
  <si>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</si>
  <si>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</si>
  <si>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</si>
  <si>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</si>
  <si>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</si>
  <si>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</si>
  <si>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</si>
  <si>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</si>
  <si>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</si>
  <si>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</si>
  <si>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</si>
  <si>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</si>
  <si>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</si>
  <si>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</si>
  <si>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</si>
  <si>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</si>
  <si>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</si>
  <si>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</si>
  <si>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</si>
  <si>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</si>
  <si>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</si>
  <si>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</si>
  <si>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</si>
  <si>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</si>
  <si>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</si>
  <si>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</si>
  <si>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</si>
  <si>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</si>
  <si>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</si>
  <si>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</si>
  <si>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</si>
  <si>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</si>
  <si>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</si>
  <si>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</si>
  <si>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</si>
  <si>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</si>
  <si>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</si>
  <si>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</si>
  <si>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</si>
  <si>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</si>
  <si>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</si>
  <si>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</si>
  <si>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</si>
  <si>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</si>
  <si>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</si>
  <si>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</si>
  <si>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</si>
  <si>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</si>
  <si>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</si>
  <si>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</si>
  <si>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</si>
  <si>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</si>
  <si>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</si>
  <si>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</si>
  <si>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</si>
  <si>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</si>
  <si>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</si>
  <si>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</si>
  <si>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</si>
  <si>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</si>
  <si>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</si>
  <si>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</si>
  <si>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</si>
  <si>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</si>
  <si>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</si>
  <si>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</si>
  <si>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</si>
  <si>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</si>
  <si>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</si>
  <si>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</si>
  <si>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</si>
  <si>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</si>
  <si>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</si>
  <si>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</si>
  <si>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</si>
  <si>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</si>
  <si>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</si>
  <si>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</si>
  <si>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</si>
  <si>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</si>
  <si>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</si>
  <si>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</si>
  <si>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</si>
  <si>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</si>
  <si>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</si>
  <si>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</si>
  <si>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</si>
  <si>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</si>
  <si>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</si>
  <si>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</si>
  <si>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</si>
  <si>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</si>
  <si>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</si>
  <si>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</si>
  <si>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</si>
  <si>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</si>
  <si>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</si>
  <si>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</si>
  <si>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</si>
  <si>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</si>
  <si>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</si>
  <si>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</si>
  <si>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</si>
  <si>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</si>
  <si>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</si>
  <si>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</si>
  <si>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</si>
  <si>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</si>
  <si>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</si>
  <si>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</si>
  <si>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</si>
  <si>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</si>
  <si>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</si>
  <si>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</si>
  <si>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</si>
  <si>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</si>
  <si>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</si>
  <si>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</si>
  <si>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</si>
  <si>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</si>
  <si>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</si>
  <si>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</si>
  <si>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</si>
  <si>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</si>
  <si>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</si>
  <si>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</si>
  <si>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</si>
  <si>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</si>
  <si>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</si>
  <si>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</si>
  <si>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</si>
  <si>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</si>
  <si>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</si>
  <si>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</si>
  <si>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</si>
  <si>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</si>
  <si>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</si>
  <si>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</si>
  <si>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</si>
  <si>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</si>
  <si>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</si>
  <si>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</si>
  <si>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</si>
  <si>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</si>
  <si>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</si>
  <si>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</si>
  <si>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</si>
  <si>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</si>
  <si>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</si>
  <si>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</si>
  <si>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</si>
  <si>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</si>
  <si>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</si>
  <si>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</si>
  <si>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</si>
  <si>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</si>
  <si>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</si>
  <si>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</si>
  <si>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</si>
  <si>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</si>
  <si>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</si>
  <si>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</si>
  <si>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</si>
  <si>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</si>
  <si>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</si>
  <si>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</si>
  <si>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</si>
  <si>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</si>
  <si>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</si>
  <si>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</si>
  <si>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</si>
  <si>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</si>
  <si>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</si>
  <si>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</si>
  <si>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</si>
  <si>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</si>
  <si>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</si>
  <si>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</si>
  <si>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</si>
  <si>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</si>
  <si>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</si>
  <si>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</si>
  <si>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</si>
  <si>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</si>
  <si>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</si>
  <si>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</si>
  <si>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</si>
  <si>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</si>
  <si>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</si>
  <si>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</si>
  <si>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</si>
  <si>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</si>
  <si>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</si>
  <si>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</si>
  <si>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</si>
  <si>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</si>
  <si>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</si>
  <si>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</si>
  <si>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</si>
  <si>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</si>
  <si>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</si>
  <si>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</si>
  <si>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</si>
  <si>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</si>
  <si>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</si>
  <si>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</si>
  <si>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</si>
  <si>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</si>
  <si>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</si>
  <si>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</si>
  <si>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</si>
  <si>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</si>
  <si>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</si>
  <si>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</si>
  <si>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</si>
  <si>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</si>
  <si>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</si>
  <si>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</si>
  <si>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</si>
  <si>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</si>
  <si>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</si>
  <si>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</si>
  <si>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</si>
  <si>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</si>
  <si>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</si>
  <si>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</si>
  <si>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</si>
  <si>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</si>
  <si>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</si>
  <si>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</si>
  <si>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</si>
  <si>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</si>
  <si>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</si>
  <si>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</si>
  <si>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</si>
  <si>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</si>
  <si>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</si>
  <si>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</si>
  <si>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</si>
  <si>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</si>
  <si>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</si>
  <si>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</si>
  <si>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</si>
  <si>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</si>
  <si>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</si>
  <si>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</si>
  <si>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</si>
  <si>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</si>
  <si>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</si>
  <si>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</si>
  <si>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</si>
  <si>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</si>
  <si>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</si>
  <si>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</si>
  <si>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</si>
  <si>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</si>
  <si>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</si>
  <si>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</si>
  <si>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</si>
  <si>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</si>
  <si>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</si>
  <si>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</si>
  <si>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</si>
  <si>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</si>
  <si>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</si>
  <si>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</si>
  <si>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</si>
  <si>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</si>
  <si>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</si>
  <si>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</si>
  <si>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</si>
  <si>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</si>
  <si>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</si>
  <si>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</si>
  <si>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</si>
  <si>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</si>
  <si>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</si>
  <si>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</si>
  <si>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</si>
  <si>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</si>
  <si>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</si>
  <si>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</si>
  <si>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</si>
  <si>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</si>
  <si>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</si>
  <si>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</si>
  <si>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</si>
  <si>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</si>
  <si>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</si>
  <si>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</si>
  <si>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</si>
  <si>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</si>
  <si>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</si>
  <si>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</si>
  <si>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</si>
  <si>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</si>
  <si>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</si>
  <si>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</si>
  <si>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</si>
  <si>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</si>
  <si>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</si>
  <si>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</si>
  <si>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</si>
  <si>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</si>
  <si>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</si>
  <si>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</si>
  <si>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</si>
  <si>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</si>
  <si>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</si>
  <si>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</si>
  <si>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</si>
  <si>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</si>
  <si>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</si>
  <si>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</si>
  <si>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</si>
  <si>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</si>
  <si>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</si>
  <si>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</si>
  <si>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</si>
  <si>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</si>
  <si>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</si>
  <si>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</si>
  <si>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</si>
  <si>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</si>
  <si>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</si>
  <si>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</si>
  <si>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</si>
  <si>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</si>
  <si>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</si>
  <si>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</si>
  <si>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</si>
  <si>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</si>
  <si>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</si>
  <si>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</si>
  <si>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</si>
  <si>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</si>
  <si>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</si>
  <si>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</si>
  <si>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</si>
  <si>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</si>
  <si>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</si>
  <si>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</si>
  <si>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</si>
  <si>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</si>
  <si>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</si>
  <si>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</si>
  <si>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</si>
  <si>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</si>
  <si>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</si>
  <si>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</si>
  <si>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</si>
  <si>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</si>
  <si>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</si>
  <si>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</si>
  <si>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</si>
  <si>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</si>
  <si>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</si>
  <si>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</si>
  <si>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</si>
  <si>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</si>
  <si>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</si>
  <si>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</si>
  <si>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</si>
  <si>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</si>
  <si>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</si>
  <si>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</si>
  <si>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</si>
  <si>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</si>
  <si>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</si>
  <si>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</si>
  <si>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</si>
  <si>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</si>
  <si>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</si>
  <si>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</si>
  <si>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</si>
  <si>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</si>
  <si>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</si>
  <si>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</si>
  <si>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</si>
  <si>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</si>
  <si>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</si>
  <si>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</si>
  <si>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</si>
  <si>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</si>
  <si>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</si>
  <si>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</si>
  <si>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</si>
  <si>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</si>
  <si>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</si>
  <si>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</si>
  <si>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</si>
  <si>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</si>
  <si>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</si>
  <si>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</si>
  <si>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</si>
  <si>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</si>
  <si>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</si>
  <si>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</si>
  <si>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</si>
  <si>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</si>
  <si>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</si>
  <si>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</si>
  <si>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</si>
  <si>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</si>
  <si>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</si>
  <si>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</si>
  <si>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</si>
  <si>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</si>
  <si>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</si>
  <si>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</si>
  <si>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</si>
  <si>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</si>
  <si>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</si>
  <si>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</si>
  <si>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</si>
  <si>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</si>
  <si>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</si>
  <si>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</si>
  <si>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</si>
  <si>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</si>
  <si>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</si>
  <si>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</si>
  <si>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</si>
  <si>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</si>
  <si>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</si>
  <si>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</si>
  <si>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</si>
  <si>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</si>
  <si>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</si>
  <si>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</si>
  <si>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</si>
  <si>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</si>
  <si>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</si>
  <si>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</si>
  <si>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</si>
  <si>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</si>
  <si>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</si>
  <si>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</si>
  <si>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</si>
  <si>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</si>
  <si>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</si>
  <si>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</si>
  <si>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</si>
  <si>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</si>
  <si>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</si>
  <si>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</si>
  <si>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</si>
  <si>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</si>
  <si>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</si>
  <si>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</si>
  <si>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</si>
  <si>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</si>
  <si>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</si>
  <si>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</si>
  <si>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</si>
  <si>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</si>
  <si>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</si>
  <si>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</si>
  <si>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</si>
  <si>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</si>
  <si>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</si>
  <si>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</si>
  <si>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</si>
  <si>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</si>
  <si>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</si>
  <si>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</si>
  <si>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</si>
  <si>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</si>
  <si>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</si>
  <si>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</si>
  <si>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</si>
  <si>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</si>
  <si>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</si>
  <si>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</si>
  <si>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</si>
  <si>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</si>
  <si>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</si>
  <si>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</si>
  <si>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</si>
  <si>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</si>
  <si>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</si>
  <si>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</si>
  <si>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</si>
  <si>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</si>
  <si>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</si>
  <si>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</si>
  <si>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</si>
  <si>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</si>
  <si>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</si>
  <si>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</si>
  <si>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</si>
  <si>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</si>
  <si>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</si>
  <si>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</si>
  <si>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</si>
  <si>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</si>
  <si>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</si>
  <si>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</si>
  <si>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</si>
  <si>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</si>
  <si>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</si>
  <si>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</si>
  <si>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</si>
  <si>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</si>
  <si>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</si>
  <si>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</si>
  <si>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</si>
  <si>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</si>
  <si>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</si>
  <si>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</si>
  <si>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</si>
  <si>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</si>
  <si>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</si>
  <si>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</si>
  <si>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</si>
  <si>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</si>
  <si>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</si>
  <si>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</si>
  <si>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</si>
  <si>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</si>
  <si>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</si>
  <si>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</si>
  <si>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</si>
  <si>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</si>
  <si>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</si>
  <si>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</si>
  <si>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</si>
  <si>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</si>
  <si>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</si>
  <si>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</si>
  <si>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</si>
  <si>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</si>
  <si>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</si>
  <si>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</si>
  <si>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</si>
  <si>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</si>
  <si>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</si>
  <si>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</si>
  <si>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</si>
  <si>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</si>
  <si>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</si>
  <si>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</si>
  <si>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</si>
  <si>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</si>
  <si>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</si>
  <si>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</si>
  <si>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</si>
  <si>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</si>
  <si>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</si>
  <si>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</si>
  <si>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</si>
  <si>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</si>
  <si>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</si>
  <si>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</si>
  <si>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</si>
  <si>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</si>
  <si>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</si>
  <si>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</si>
  <si>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</si>
  <si>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</si>
  <si>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</si>
  <si>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</si>
  <si>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</si>
  <si>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</si>
  <si>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</si>
  <si>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</si>
  <si>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</si>
  <si>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</si>
  <si>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</si>
  <si>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</si>
  <si>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</si>
  <si>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</si>
  <si>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</si>
  <si>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</si>
  <si>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</si>
  <si>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</si>
  <si>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</si>
  <si>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</si>
  <si>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</si>
  <si>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</si>
  <si>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</si>
  <si>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</si>
  <si>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</si>
  <si>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</si>
  <si>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</si>
  <si>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</si>
  <si>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</si>
  <si>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</si>
  <si>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</si>
  <si>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</si>
  <si>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</si>
  <si>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</si>
  <si>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</si>
  <si>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</si>
  <si>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</si>
  <si>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</si>
  <si>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</si>
  <si>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</si>
  <si>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</si>
  <si>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</si>
  <si>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</si>
  <si>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</si>
  <si>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</si>
  <si>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</si>
  <si>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</si>
  <si>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</si>
  <si>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</si>
  <si>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</si>
  <si>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</si>
  <si>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</si>
  <si>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</si>
  <si>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</si>
  <si>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</si>
  <si>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</si>
  <si>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</si>
  <si>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</si>
  <si>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</si>
  <si>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</si>
  <si>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</si>
  <si>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</si>
  <si>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</si>
  <si>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</si>
  <si>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</si>
  <si>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</si>
  <si>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</si>
  <si>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</si>
  <si>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</si>
  <si>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</si>
  <si>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</si>
  <si>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</si>
  <si>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</si>
  <si>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</si>
  <si>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</si>
  <si>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</si>
  <si>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</si>
  <si>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</si>
  <si>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</si>
  <si>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</si>
  <si>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</si>
  <si>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</si>
  <si>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</si>
  <si>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</si>
  <si>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</si>
  <si>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</si>
  <si>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</si>
  <si>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</si>
  <si>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</si>
  <si>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</si>
  <si>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</si>
  <si>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</si>
  <si>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</si>
  <si>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</si>
  <si>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</si>
  <si>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</si>
  <si>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</si>
  <si>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</si>
  <si>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</si>
  <si>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</si>
  <si>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</si>
  <si>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</si>
  <si>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</si>
  <si>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</si>
  <si>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</si>
  <si>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</si>
  <si>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</si>
  <si>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</si>
  <si>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</si>
  <si>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</si>
  <si>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</si>
  <si>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</si>
  <si>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</si>
  <si>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</si>
  <si>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</si>
  <si>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</si>
  <si>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</si>
  <si>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</si>
  <si>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</si>
  <si>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</si>
  <si>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</si>
  <si>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</si>
  <si>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</si>
  <si>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</si>
  <si>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</si>
  <si>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</si>
  <si>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</si>
  <si>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</si>
  <si>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</si>
  <si>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</si>
  <si>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</si>
  <si>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</si>
  <si>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</si>
  <si>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</si>
  <si>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</si>
  <si>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</si>
  <si>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</si>
  <si>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</si>
  <si>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</si>
  <si>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</si>
  <si>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</si>
  <si>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</si>
  <si>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</si>
  <si>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</si>
  <si>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</si>
  <si>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</si>
  <si>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</si>
  <si>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</si>
  <si>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</si>
  <si>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</si>
  <si>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</si>
  <si>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</si>
  <si>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</si>
  <si>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</si>
  <si>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</si>
  <si>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</si>
  <si>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</si>
  <si>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</si>
  <si>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</si>
  <si>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</si>
  <si>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</si>
  <si>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</si>
  <si>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</si>
  <si>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</si>
  <si>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</si>
  <si>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</si>
  <si>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</si>
  <si>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</si>
  <si>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</si>
  <si>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</si>
  <si>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</si>
  <si>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</si>
  <si>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</si>
  <si>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</si>
  <si>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</si>
  <si>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</si>
  <si>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</si>
  <si>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</si>
  <si>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</si>
  <si>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</si>
  <si>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</si>
  <si>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</si>
  <si>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</si>
  <si>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</si>
  <si>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</si>
  <si>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</si>
  <si>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</si>
  <si>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</si>
  <si>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</si>
  <si>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</si>
  <si>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</si>
  <si>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</si>
  <si>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</si>
  <si>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</si>
  <si>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</si>
  <si>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</si>
  <si>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</si>
  <si>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</si>
  <si>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</si>
  <si>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</si>
  <si>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</si>
  <si>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</si>
  <si>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</si>
  <si>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</si>
  <si>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</si>
  <si>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</si>
  <si>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</si>
  <si>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</si>
  <si>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</si>
  <si>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</si>
  <si>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</si>
  <si>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</si>
  <si>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</si>
  <si>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</si>
  <si>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</si>
  <si>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</si>
  <si>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</si>
  <si>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</si>
  <si>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</si>
  <si>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</si>
  <si>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</si>
  <si>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</si>
  <si>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</si>
  <si>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</si>
  <si>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</si>
  <si>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</si>
  <si>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</si>
  <si>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</si>
  <si>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</si>
  <si>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</si>
  <si>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</si>
  <si>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</si>
  <si>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</si>
  <si>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</si>
  <si>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</si>
  <si>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</si>
  <si>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</si>
  <si>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</si>
  <si>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</si>
  <si>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</si>
  <si>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</si>
  <si>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</si>
  <si>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</si>
  <si>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</si>
  <si>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</si>
  <si>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</si>
  <si>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</si>
  <si>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</si>
  <si>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</si>
  <si>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</si>
  <si>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</si>
  <si>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</si>
  <si>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</si>
  <si>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</si>
  <si>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</si>
  <si>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</si>
  <si>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</si>
  <si>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</si>
  <si>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</si>
  <si>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</si>
  <si>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</si>
  <si>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</si>
  <si>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</si>
  <si>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</si>
  <si>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</si>
  <si>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</si>
  <si>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</si>
  <si>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</si>
  <si>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</si>
  <si>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</si>
  <si>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</si>
  <si>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</si>
  <si>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</si>
  <si>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</si>
  <si>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</si>
  <si>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</si>
  <si>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</si>
  <si>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</si>
  <si>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</si>
  <si>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</si>
  <si>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</si>
  <si>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</si>
  <si>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</si>
  <si>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</si>
  <si>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</si>
  <si>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</si>
  <si>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</si>
  <si>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</si>
  <si>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</si>
  <si>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</si>
  <si>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</si>
  <si>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</si>
  <si>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</si>
  <si>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</si>
  <si>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</si>
  <si>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</si>
  <si>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</si>
  <si>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</si>
  <si>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</si>
  <si>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</si>
  <si>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</si>
  <si>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</si>
  <si>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</si>
  <si>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</si>
  <si>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</si>
  <si>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</si>
  <si>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</si>
  <si>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</si>
  <si>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</si>
  <si>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</si>
  <si>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</si>
  <si>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</si>
  <si>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</si>
  <si>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</si>
  <si>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</si>
  <si>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</si>
  <si>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</si>
  <si>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</si>
  <si>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</si>
  <si>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</si>
  <si>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</si>
  <si>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</si>
  <si>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</si>
  <si>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</si>
  <si>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</si>
  <si>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</si>
  <si>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</si>
  <si>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</si>
  <si>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</si>
  <si>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</si>
  <si>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</si>
  <si>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</si>
  <si>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</si>
  <si>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</si>
  <si>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</si>
  <si>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</si>
  <si>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</si>
  <si>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</si>
  <si>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</si>
  <si>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</si>
  <si>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</si>
  <si>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</si>
  <si>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</si>
  <si>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</si>
  <si>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</si>
  <si>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</si>
  <si>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</si>
  <si>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</si>
  <si>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</si>
  <si>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</si>
  <si>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</si>
  <si>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</si>
  <si>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</si>
  <si>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</si>
  <si>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</si>
  <si>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</si>
  <si>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</si>
  <si>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</si>
  <si>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</si>
  <si>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</si>
  <si>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</si>
  <si>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</si>
  <si>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</si>
  <si>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</si>
  <si>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</si>
  <si>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</si>
  <si>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</si>
  <si>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</si>
  <si>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</si>
  <si>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</si>
  <si>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</si>
  <si>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</si>
  <si>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</si>
  <si>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</si>
  <si>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</si>
  <si>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</si>
  <si>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</si>
  <si>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</si>
  <si>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</si>
  <si>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</si>
  <si>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</si>
  <si>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</si>
  <si>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</si>
  <si>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</si>
  <si>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</si>
  <si>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</si>
  <si>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</si>
  <si>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</si>
  <si>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</si>
  <si>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</si>
  <si>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</si>
  <si>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</si>
  <si>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</si>
  <si>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</si>
  <si>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</si>
  <si>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</si>
  <si>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</si>
  <si>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</si>
  <si>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</si>
  <si>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</si>
  <si>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</si>
  <si>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</si>
  <si>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</si>
  <si>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</si>
  <si>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</si>
  <si>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</si>
  <si>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</si>
  <si>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</si>
  <si>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</si>
  <si>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</si>
  <si>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</si>
  <si>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</si>
  <si>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</si>
  <si>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</si>
  <si>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</si>
  <si>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</si>
  <si>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</si>
  <si>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</si>
  <si>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</si>
  <si>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</si>
  <si>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</si>
  <si>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</si>
  <si>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</si>
  <si>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</si>
  <si>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</si>
  <si>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</si>
  <si>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</si>
  <si>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</si>
  <si>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</si>
  <si>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</si>
  <si>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</si>
  <si>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</si>
  <si>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</si>
  <si>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</si>
  <si>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</si>
  <si>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</si>
  <si>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</si>
  <si>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</si>
  <si>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</si>
  <si>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</si>
  <si>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</si>
  <si>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</si>
  <si>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</si>
  <si>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</si>
  <si>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</si>
  <si>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</si>
  <si>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</si>
  <si>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</si>
  <si>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</si>
  <si>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</si>
  <si>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</si>
  <si>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</si>
  <si>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</si>
  <si>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</si>
  <si>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</si>
  <si>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</si>
  <si>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</si>
  <si>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</si>
  <si>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</si>
  <si>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</si>
  <si>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</si>
  <si>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</si>
  <si>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</si>
  <si>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</si>
  <si>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</si>
  <si>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</si>
  <si>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</si>
  <si>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</si>
  <si>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</si>
  <si>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</si>
  <si>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</si>
  <si>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</si>
  <si>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</si>
  <si>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</si>
  <si>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</si>
  <si>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</si>
  <si>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</si>
  <si>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</si>
  <si>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</si>
  <si>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</si>
  <si>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</si>
  <si>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</si>
  <si>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</si>
  <si>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</si>
  <si>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</si>
  <si>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</si>
  <si>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</si>
  <si>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</si>
  <si>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</si>
  <si>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</si>
  <si>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</si>
  <si>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</si>
  <si>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</si>
  <si>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</si>
  <si>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</si>
  <si>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</si>
  <si>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</si>
  <si>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</si>
  <si>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</si>
  <si>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</si>
  <si>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</si>
  <si>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</si>
  <si>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</si>
  <si>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</si>
  <si>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</si>
  <si>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</si>
  <si>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</si>
  <si>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</si>
  <si>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</si>
  <si>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</si>
  <si>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</si>
  <si>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</si>
  <si>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</si>
  <si>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</si>
  <si>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</si>
  <si>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</si>
  <si>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</si>
  <si>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</si>
  <si>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</si>
  <si>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</si>
  <si>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</si>
  <si>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</si>
  <si>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</si>
  <si>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</si>
  <si>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</si>
  <si>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</si>
  <si>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</si>
  <si>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</si>
  <si>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</si>
  <si>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</si>
  <si>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</si>
  <si>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</si>
  <si>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</si>
  <si>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</si>
  <si>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</si>
  <si>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</si>
  <si>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</si>
  <si>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</si>
  <si>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</si>
  <si>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</si>
  <si>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</si>
  <si>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</si>
  <si>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</si>
  <si>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</si>
  <si>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</si>
  <si>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</si>
  <si>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</si>
  <si>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</si>
  <si>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</si>
  <si>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</si>
  <si>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</si>
  <si>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</si>
  <si>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</si>
  <si>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</si>
  <si>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</si>
  <si>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</si>
  <si>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</si>
  <si>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</si>
  <si>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</si>
  <si>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</si>
  <si>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</si>
  <si>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</si>
  <si>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</si>
  <si>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</si>
  <si>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</si>
  <si>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</si>
  <si>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</si>
  <si>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</si>
  <si>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</si>
  <si>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</si>
  <si>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</si>
  <si>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</si>
  <si>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</si>
  <si>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</si>
  <si>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</si>
  <si>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</si>
  <si>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</si>
  <si>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</si>
  <si>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</si>
  <si>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</si>
  <si>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</si>
  <si>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</si>
  <si>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</si>
  <si>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</si>
  <si>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</si>
  <si>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</si>
  <si>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</si>
  <si>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</si>
  <si>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</si>
  <si>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</si>
  <si>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</si>
  <si>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</si>
  <si>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</si>
  <si>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</si>
  <si>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</si>
  <si>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</si>
  <si>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</si>
  <si>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</si>
  <si>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</si>
  <si>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</si>
  <si>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</si>
  <si>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</si>
  <si>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</si>
  <si>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</si>
  <si>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</si>
  <si>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</si>
  <si>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</si>
  <si>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</si>
  <si>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</si>
  <si>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</si>
  <si>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</si>
  <si>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</si>
  <si>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</si>
  <si>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</si>
  <si>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</si>
  <si>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</si>
  <si>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</si>
  <si>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</si>
  <si>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</si>
  <si>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</si>
  <si>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</si>
  <si>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</si>
  <si>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</si>
  <si>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</si>
  <si>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</si>
  <si>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</si>
  <si>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</si>
  <si>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</si>
  <si>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</si>
  <si>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</si>
  <si>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</si>
  <si>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</si>
  <si>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</si>
  <si>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</si>
  <si>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</si>
  <si>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</si>
  <si>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</si>
  <si>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</si>
  <si>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</si>
  <si>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</si>
  <si>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</si>
  <si>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</si>
  <si>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</si>
  <si>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</si>
  <si>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</si>
  <si>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</si>
  <si>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</si>
  <si>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</si>
  <si>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</si>
  <si>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</si>
  <si>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</si>
  <si>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</si>
  <si>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</si>
  <si>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</si>
  <si>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</si>
  <si>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</si>
  <si>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</si>
  <si>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</si>
  <si>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</si>
  <si>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</si>
  <si>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</si>
  <si>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</si>
  <si>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</si>
  <si>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</si>
  <si>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</si>
  <si>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</si>
  <si>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</si>
  <si>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</si>
  <si>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</si>
  <si>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</si>
  <si>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</si>
  <si>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</si>
  <si>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</si>
  <si>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</si>
  <si>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</si>
  <si>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</si>
  <si>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</si>
  <si>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</si>
  <si>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</si>
  <si>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</si>
  <si>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</si>
  <si>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</si>
  <si>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</si>
  <si>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</si>
  <si>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</si>
  <si>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</si>
  <si>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</si>
  <si>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</si>
  <si>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</si>
  <si>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</si>
  <si>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</si>
  <si>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</si>
  <si>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</si>
  <si>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</si>
  <si>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</si>
  <si>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</si>
  <si>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</si>
  <si>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</si>
  <si>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</si>
  <si>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</si>
  <si>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</si>
  <si>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</si>
  <si>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</si>
  <si>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</si>
  <si>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</si>
  <si>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</si>
  <si>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</si>
  <si>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</si>
  <si>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</si>
  <si>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</si>
  <si>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</si>
  <si>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</si>
  <si>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</si>
  <si>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</si>
  <si>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</si>
  <si>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</si>
  <si>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</si>
  <si>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</si>
  <si>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</si>
  <si>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</si>
  <si>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</si>
  <si>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</si>
  <si>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</si>
  <si>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</si>
  <si>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</si>
  <si>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</si>
  <si>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</si>
  <si>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</si>
  <si>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</si>
  <si>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</si>
  <si>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</si>
  <si>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</si>
  <si>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</si>
  <si>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</si>
  <si>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</si>
  <si>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</si>
  <si>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</si>
  <si>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</si>
  <si>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</si>
  <si>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</si>
  <si>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</si>
  <si>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</si>
  <si>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</si>
  <si>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</si>
  <si>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</si>
  <si>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</si>
  <si>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</si>
  <si>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</si>
  <si>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</si>
  <si>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</si>
  <si>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</si>
  <si>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</si>
  <si>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</si>
  <si>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</si>
  <si>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</si>
  <si>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</si>
  <si>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</si>
  <si>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</si>
  <si>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</si>
  <si>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</si>
  <si>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</si>
  <si>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</si>
  <si>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</si>
  <si>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</si>
  <si>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</si>
  <si>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</si>
  <si>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</si>
  <si>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</si>
  <si>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</si>
  <si>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</si>
  <si>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</si>
  <si>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</si>
  <si>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</si>
  <si>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</si>
  <si>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</si>
  <si>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</si>
  <si>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</si>
  <si>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</si>
  <si>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</si>
  <si>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</si>
  <si>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</si>
  <si>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</si>
  <si>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</si>
  <si>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</si>
  <si>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</si>
  <si>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</si>
  <si>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</si>
  <si>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</si>
  <si>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</si>
  <si>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</si>
  <si>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</si>
  <si>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</si>
  <si>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</si>
  <si>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</si>
  <si>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</si>
  <si>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</si>
  <si>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</si>
  <si>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</si>
  <si>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</si>
  <si>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</si>
  <si>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</si>
  <si>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</si>
  <si>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</si>
  <si>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</si>
  <si>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</si>
  <si>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</si>
  <si>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</si>
  <si>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</si>
  <si>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</si>
  <si>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</si>
  <si>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</si>
  <si>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</si>
  <si>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</si>
  <si>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</si>
  <si>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</si>
  <si>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</si>
  <si>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</si>
  <si>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</si>
  <si>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</si>
  <si>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</si>
  <si>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</si>
  <si>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</si>
  <si>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</si>
  <si>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</si>
  <si>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</si>
  <si>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</si>
  <si>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</si>
  <si>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</si>
  <si>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</si>
  <si>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</si>
  <si>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</si>
  <si>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</si>
  <si>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</si>
  <si>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</si>
  <si>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</si>
  <si>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</si>
  <si>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</si>
  <si>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</si>
  <si>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</si>
  <si>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</si>
  <si>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</si>
  <si>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</si>
  <si>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</si>
  <si>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</si>
  <si>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</si>
  <si>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</si>
  <si>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</si>
  <si>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</si>
  <si>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</si>
  <si>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</si>
  <si>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</si>
  <si>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</si>
  <si>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</si>
  <si>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</si>
  <si>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</si>
  <si>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</si>
  <si>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</si>
  <si>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</si>
  <si>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</si>
  <si>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</si>
  <si>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</si>
  <si>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</si>
  <si>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</si>
  <si>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</si>
  <si>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</si>
  <si>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</si>
  <si>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</si>
  <si>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</si>
  <si>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</si>
  <si>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</si>
  <si>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</si>
  <si>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</si>
  <si>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</si>
  <si>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</si>
  <si>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</si>
  <si>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</si>
  <si>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</si>
  <si>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</si>
  <si>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</si>
  <si>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</si>
  <si>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</si>
  <si>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</si>
  <si>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</si>
  <si>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</si>
  <si>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</si>
  <si>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</si>
  <si>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</si>
  <si>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</si>
  <si>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</si>
  <si>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</si>
  <si>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</si>
  <si>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</si>
  <si>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</si>
  <si>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</si>
  <si>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</si>
  <si>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</si>
  <si>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</si>
  <si>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</si>
  <si>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</si>
  <si>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</si>
  <si>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</si>
  <si>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</si>
  <si>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</si>
  <si>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</si>
  <si>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</si>
  <si>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</si>
  <si>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</si>
  <si>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</si>
  <si>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</si>
  <si>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</si>
  <si>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</si>
  <si>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</si>
  <si>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</si>
  <si>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</si>
  <si>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</si>
  <si>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</si>
  <si>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</si>
  <si>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</si>
  <si>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</si>
  <si>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</si>
  <si>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</si>
  <si>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</si>
  <si>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</si>
  <si>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</si>
  <si>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</si>
  <si>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</si>
  <si>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</si>
  <si>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</si>
  <si>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</si>
  <si>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</si>
  <si>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</si>
  <si>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</si>
  <si>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</si>
  <si>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</si>
  <si>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</si>
  <si>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</si>
  <si>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</si>
  <si>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</si>
  <si>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</si>
  <si>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</si>
  <si>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</si>
  <si>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</si>
  <si>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</si>
  <si>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</si>
  <si>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</si>
  <si>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</si>
  <si>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</si>
  <si>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</si>
  <si>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</si>
  <si>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</si>
  <si>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</si>
  <si>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</si>
  <si>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</si>
  <si>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</si>
  <si>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</si>
  <si>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</si>
  <si>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</si>
  <si>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</si>
  <si>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</si>
  <si>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</si>
  <si>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</si>
  <si>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</si>
  <si>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</si>
  <si>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</si>
  <si>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</si>
  <si>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</si>
  <si>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</si>
  <si>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</si>
  <si>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</si>
  <si>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</si>
  <si>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</si>
  <si>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</si>
  <si>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</si>
  <si>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</si>
  <si>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</si>
  <si>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</si>
  <si>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</si>
  <si>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</si>
  <si>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</si>
  <si>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</si>
  <si>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</si>
  <si>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</si>
  <si>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</si>
  <si>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</si>
  <si>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</si>
  <si>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</si>
  <si>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</si>
  <si>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</si>
  <si>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</si>
  <si>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</si>
  <si>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</si>
  <si>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</si>
  <si>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</si>
  <si>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</si>
  <si>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</si>
  <si>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</si>
  <si>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</si>
  <si>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</si>
  <si>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</si>
  <si>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</si>
  <si>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</si>
  <si>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</si>
  <si>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</si>
  <si>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</si>
  <si>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</si>
  <si>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</si>
  <si>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</si>
  <si>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</si>
  <si>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</si>
  <si>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</si>
  <si>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</si>
  <si>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</si>
  <si>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</si>
  <si>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</si>
  <si>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</si>
  <si>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</si>
  <si>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</si>
  <si>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</si>
  <si>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</si>
  <si>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</si>
  <si>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</si>
  <si>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</si>
  <si>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</si>
  <si>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</si>
  <si>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</si>
  <si>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</si>
  <si>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</si>
  <si>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</si>
  <si>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</si>
  <si>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</si>
  <si>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</si>
  <si>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</si>
  <si>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</si>
  <si>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</si>
  <si>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</si>
  <si>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</si>
  <si>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</si>
  <si>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</si>
  <si>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</si>
  <si>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</si>
  <si>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</si>
  <si>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</si>
  <si>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</si>
  <si>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</si>
  <si>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</si>
  <si>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</si>
  <si>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</si>
  <si>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</si>
  <si>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</si>
  <si>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</si>
  <si>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</si>
  <si>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</si>
  <si>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</si>
  <si>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</si>
  <si>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</si>
  <si>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</si>
  <si>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</si>
  <si>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</si>
  <si>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</si>
  <si>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</si>
  <si>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</si>
  <si>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</si>
  <si>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</si>
  <si>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</si>
  <si>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</si>
  <si>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</si>
  <si>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</si>
  <si>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</si>
  <si>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</si>
  <si>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</si>
  <si>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</si>
  <si>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</si>
  <si>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</si>
  <si>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</si>
  <si>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</si>
  <si>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</si>
  <si>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</si>
  <si>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</si>
  <si>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</si>
  <si>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</si>
  <si>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</si>
  <si>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</si>
  <si>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</si>
  <si>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</si>
  <si>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</si>
  <si>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</si>
  <si>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</si>
  <si>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</si>
  <si>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</si>
  <si>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</si>
  <si>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</si>
  <si>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</si>
  <si>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</si>
  <si>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</si>
  <si>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</si>
  <si>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</si>
  <si>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</si>
  <si>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</si>
  <si>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</si>
  <si>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</si>
  <si>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</si>
  <si>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</si>
  <si>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</si>
  <si>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</si>
  <si>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</si>
  <si>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</si>
  <si>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</si>
  <si>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</si>
  <si>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</si>
  <si>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</si>
  <si>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</si>
  <si>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</si>
  <si>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</si>
  <si>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</si>
  <si>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</si>
  <si>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</si>
  <si>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</si>
  <si>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</si>
  <si>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</si>
  <si>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</si>
  <si>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</si>
  <si>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</si>
  <si>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</si>
  <si>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</si>
  <si>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</si>
  <si>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</si>
  <si>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</si>
  <si>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</si>
  <si>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</si>
  <si>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</si>
  <si>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</si>
  <si>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</si>
  <si>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</si>
  <si>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</si>
  <si>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</si>
  <si>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</si>
  <si>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</si>
  <si>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</si>
  <si>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</si>
  <si>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</si>
  <si>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</si>
  <si>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</si>
  <si>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</si>
  <si>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</si>
  <si>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</si>
  <si>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</si>
  <si>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</si>
  <si>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</si>
  <si>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</si>
  <si>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</si>
  <si>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</si>
  <si>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</si>
  <si>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</si>
  <si>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</si>
  <si>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</si>
  <si>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</si>
  <si>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</si>
  <si>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</si>
  <si>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</si>
  <si>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</si>
  <si>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</si>
  <si>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</si>
  <si>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</si>
  <si>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</si>
  <si>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</si>
  <si>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</si>
  <si>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</si>
  <si>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</si>
  <si>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</si>
  <si>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</si>
  <si>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</si>
  <si>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</si>
  <si>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</si>
  <si>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</si>
  <si>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</si>
  <si>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</si>
  <si>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</si>
  <si>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</si>
  <si>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</si>
  <si>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</si>
  <si>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</si>
  <si>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</si>
  <si>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</si>
  <si>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</si>
  <si>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</si>
  <si>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</si>
  <si>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</si>
  <si>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</si>
  <si>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</si>
  <si>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</si>
  <si>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</si>
  <si>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</si>
  <si>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</si>
  <si>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</si>
  <si>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</si>
  <si>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</si>
  <si>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</si>
  <si>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</si>
  <si>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</si>
  <si>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</si>
  <si>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</si>
  <si>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</si>
  <si>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</si>
  <si>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</si>
  <si>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</si>
  <si>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</si>
  <si>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</si>
  <si>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</si>
  <si>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</si>
  <si>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</si>
  <si>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</si>
  <si>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</si>
  <si>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</si>
  <si>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</si>
  <si>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</si>
  <si>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</si>
  <si>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</si>
  <si>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</si>
  <si>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</si>
  <si>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</si>
  <si>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</si>
  <si>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</si>
  <si>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</si>
  <si>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</si>
  <si>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</si>
  <si>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</si>
  <si>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</si>
  <si>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</si>
  <si>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</si>
  <si>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</si>
  <si>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</si>
  <si>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</si>
  <si>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</si>
  <si>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</si>
  <si>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</si>
  <si>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</si>
  <si>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</si>
  <si>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</si>
  <si>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</si>
  <si>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</si>
  <si>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</si>
  <si>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</si>
  <si>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</si>
  <si>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</si>
  <si>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</si>
  <si>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</si>
  <si>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</si>
  <si>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</si>
  <si>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</si>
  <si>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</si>
  <si>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</si>
  <si>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</si>
  <si>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</si>
  <si>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</si>
  <si>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</si>
  <si>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</si>
  <si>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</si>
  <si>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</si>
  <si>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</si>
  <si>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</si>
  <si>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</si>
  <si>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</si>
  <si>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</si>
  <si>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</si>
  <si>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</si>
  <si>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</si>
  <si>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</si>
  <si>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</si>
  <si>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</si>
  <si>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</si>
  <si>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</si>
  <si>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</si>
  <si>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</si>
  <si>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</si>
  <si>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</si>
  <si>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</si>
  <si>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</si>
  <si>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</si>
  <si>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</si>
  <si>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</si>
  <si>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</si>
  <si>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</si>
  <si>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</si>
  <si>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</si>
  <si>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</si>
  <si>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</si>
  <si>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</si>
  <si>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</si>
  <si>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</si>
  <si>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</si>
  <si>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</si>
  <si>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</si>
  <si>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</si>
  <si>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</si>
  <si>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</si>
  <si>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</si>
  <si>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</si>
  <si>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</si>
  <si>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</si>
  <si>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</si>
  <si>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</si>
  <si>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</si>
  <si>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</si>
  <si>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</si>
  <si>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</si>
  <si>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</si>
  <si>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</si>
  <si>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</si>
  <si>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</si>
  <si>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</si>
  <si>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</si>
  <si>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</si>
  <si>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</si>
  <si>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</si>
  <si>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</si>
  <si>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</si>
  <si>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</si>
  <si>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</si>
  <si>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</si>
  <si>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</si>
  <si>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</si>
  <si>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</si>
  <si>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</si>
  <si>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</si>
  <si>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</si>
  <si>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</si>
  <si>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</si>
  <si>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</si>
  <si>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</si>
  <si>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</si>
  <si>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</si>
  <si>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</si>
  <si>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</si>
  <si>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</si>
  <si>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</si>
  <si>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</si>
  <si>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</si>
  <si>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</si>
  <si>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</si>
  <si>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</si>
  <si>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</si>
  <si>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</si>
  <si>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</si>
  <si>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</si>
  <si>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</si>
  <si>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</si>
  <si>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</si>
  <si>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</si>
  <si>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</si>
  <si>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</si>
  <si>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</si>
  <si>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</si>
  <si>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</si>
  <si>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</si>
  <si>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</si>
  <si>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</si>
  <si>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</si>
  <si>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</si>
  <si>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</si>
  <si>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</si>
  <si>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</si>
  <si>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</si>
  <si>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</si>
  <si>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</si>
  <si>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</si>
  <si>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</si>
  <si>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</si>
  <si>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</si>
  <si>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</si>
  <si>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</si>
  <si>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</si>
  <si>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</si>
  <si>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</si>
  <si>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</si>
  <si>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</si>
  <si>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</si>
  <si>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</si>
  <si>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</si>
  <si>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</si>
  <si>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</si>
  <si>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</si>
  <si>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</si>
  <si>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</si>
  <si>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</si>
  <si>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</si>
  <si>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</si>
  <si>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</si>
  <si>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</si>
  <si>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</si>
  <si>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</si>
  <si>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</si>
  <si>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</si>
  <si>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</si>
  <si>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</si>
  <si>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</si>
  <si>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</si>
  <si>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</si>
  <si>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</si>
  <si>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</si>
  <si>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</si>
  <si>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</si>
  <si>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</si>
  <si>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</si>
  <si>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</si>
  <si>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</si>
  <si>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</si>
  <si>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</si>
  <si>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</si>
  <si>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</si>
  <si>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</si>
  <si>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</si>
  <si>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</si>
  <si>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</si>
  <si>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</si>
  <si>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</si>
  <si>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</si>
  <si>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</si>
  <si>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</si>
  <si>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</si>
  <si>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</si>
  <si>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</si>
  <si>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</si>
  <si>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</si>
  <si>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</si>
  <si>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</si>
  <si>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</si>
  <si>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</si>
  <si>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</si>
  <si>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</si>
  <si>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</si>
  <si>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</si>
  <si>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</si>
  <si>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</si>
  <si>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</si>
  <si>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</si>
  <si>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</si>
  <si>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</si>
  <si>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</si>
  <si>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</si>
  <si>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</si>
  <si>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</si>
  <si>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</si>
  <si>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</si>
  <si>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</si>
  <si>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</si>
  <si>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</si>
  <si>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</si>
  <si>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</si>
  <si>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</si>
  <si>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</si>
  <si>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</si>
  <si>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</si>
  <si>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</si>
  <si>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</si>
  <si>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</si>
  <si>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</si>
  <si>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</si>
  <si>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</si>
  <si>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</si>
  <si>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</si>
  <si>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</si>
  <si>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</si>
  <si>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</si>
  <si>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</si>
  <si>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</si>
  <si>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</si>
  <si>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</si>
  <si>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</si>
  <si>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</si>
  <si>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</si>
  <si>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</si>
  <si>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</si>
  <si>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</si>
  <si>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</si>
  <si>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</si>
  <si>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</si>
  <si>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</si>
  <si>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</si>
  <si>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</si>
  <si>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</si>
  <si>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</si>
  <si>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</si>
  <si>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</si>
  <si>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</si>
  <si>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</si>
  <si>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</si>
  <si>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</si>
  <si>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</si>
  <si>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</si>
  <si>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</si>
  <si>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</si>
  <si>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</si>
  <si>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</si>
  <si>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</si>
  <si>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</si>
  <si>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</si>
  <si>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</si>
  <si>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</si>
  <si>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</si>
  <si>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</si>
  <si>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</si>
  <si>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</si>
  <si>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</si>
  <si>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</si>
  <si>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</si>
  <si>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</si>
  <si>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</si>
  <si>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</si>
  <si>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</si>
  <si>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</si>
  <si>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</si>
  <si>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</si>
  <si>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</si>
  <si>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</si>
  <si>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</si>
  <si>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</si>
  <si>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</si>
  <si>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</si>
  <si>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</si>
  <si>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</si>
  <si>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</si>
  <si>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</si>
  <si>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</si>
  <si>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</si>
  <si>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</si>
  <si>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</si>
  <si>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</si>
  <si>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</si>
  <si>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</si>
  <si>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</si>
  <si>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</si>
  <si>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</si>
  <si>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</si>
  <si>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</si>
  <si>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</si>
  <si>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</si>
  <si>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</si>
  <si>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</si>
  <si>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</si>
  <si>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</si>
  <si>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</si>
  <si>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</si>
  <si>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</si>
  <si>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</si>
  <si>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</si>
  <si>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</si>
  <si>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</si>
  <si>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</si>
  <si>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</si>
  <si>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</si>
  <si>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</si>
  <si>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</si>
  <si>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</si>
  <si>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</si>
  <si>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</si>
  <si>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</si>
  <si>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</si>
  <si>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</si>
  <si>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</si>
  <si>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</si>
  <si>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</si>
  <si>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</si>
  <si>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</si>
  <si>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</si>
  <si>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</si>
  <si>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</si>
  <si>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</si>
  <si>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</si>
  <si>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</si>
  <si>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</si>
  <si>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</si>
  <si>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</si>
  <si>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</si>
  <si>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</si>
  <si>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</si>
  <si>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</si>
  <si>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</si>
  <si>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</si>
  <si>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</si>
  <si>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</si>
  <si>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</si>
  <si>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</si>
  <si>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</si>
  <si>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</si>
  <si>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</si>
  <si>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</si>
  <si>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</si>
  <si>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</si>
  <si>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</si>
  <si>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</si>
  <si>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</si>
  <si>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</si>
  <si>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</si>
  <si>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</si>
  <si>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</si>
  <si>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</si>
  <si>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</si>
  <si>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</si>
  <si>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</si>
  <si>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</si>
  <si>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</si>
  <si>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</si>
  <si>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</si>
  <si>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</si>
  <si>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</si>
  <si>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</si>
  <si>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</si>
  <si>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</si>
  <si>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</si>
  <si>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</si>
  <si>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</si>
  <si>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</si>
  <si>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</si>
  <si>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</si>
  <si>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</si>
  <si>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</si>
  <si>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</si>
  <si>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</si>
  <si>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</si>
  <si>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</si>
  <si>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</si>
  <si>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</si>
  <si>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</si>
  <si>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</si>
  <si>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</si>
  <si>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</si>
  <si>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</si>
  <si>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</si>
  <si>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</si>
  <si>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</si>
  <si>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</si>
  <si>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</si>
  <si>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</si>
  <si>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</si>
  <si>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</si>
  <si>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</si>
  <si>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</si>
  <si>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</si>
  <si>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</si>
  <si>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</si>
  <si>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</si>
  <si>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</si>
  <si>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</si>
  <si>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</si>
  <si>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</si>
  <si>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</si>
  <si>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</si>
  <si>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</si>
  <si>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</si>
  <si>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</si>
  <si>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</si>
  <si>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</si>
  <si>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</si>
  <si>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</si>
  <si>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</si>
  <si>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</si>
  <si>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</si>
  <si>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</si>
  <si>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</si>
  <si>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</si>
  <si>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</si>
  <si>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</si>
  <si>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</si>
  <si>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</si>
  <si>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</si>
  <si>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</si>
  <si>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</si>
  <si>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</si>
  <si>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</si>
  <si>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</si>
  <si>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</si>
  <si>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</si>
  <si>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</si>
  <si>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</si>
  <si>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</si>
  <si>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</si>
  <si>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</si>
  <si>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</si>
  <si>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</si>
  <si>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</si>
  <si>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</si>
  <si>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</si>
  <si>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</si>
  <si>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</si>
  <si>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</si>
  <si>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</si>
  <si>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</si>
  <si>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</si>
  <si>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</si>
  <si>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</si>
  <si>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</si>
  <si>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</si>
  <si>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</si>
  <si>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</si>
  <si>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</si>
  <si>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</si>
  <si>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</si>
  <si>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</si>
  <si>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</si>
  <si>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</si>
  <si>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</si>
  <si>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</si>
  <si>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</si>
  <si>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</si>
  <si>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</si>
  <si>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</si>
  <si>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</si>
  <si>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</si>
  <si>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</si>
  <si>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</si>
  <si>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</si>
  <si>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</si>
  <si>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</si>
  <si>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</si>
  <si>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</si>
  <si>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</si>
  <si>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</si>
  <si>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</si>
  <si>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</si>
  <si>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</si>
  <si>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</si>
  <si>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</si>
  <si>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</si>
  <si>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</si>
  <si>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</si>
  <si>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</si>
  <si>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</si>
  <si>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</si>
  <si>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</si>
  <si>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</si>
  <si>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</si>
  <si>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</si>
  <si>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</si>
  <si>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</si>
  <si>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</si>
  <si>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</si>
  <si>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</si>
  <si>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</si>
  <si>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</si>
  <si>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</si>
  <si>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</si>
  <si>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</si>
  <si>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</si>
  <si>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</si>
  <si>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</si>
  <si>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</si>
  <si>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</si>
  <si>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</si>
  <si>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</si>
  <si>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</si>
  <si>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</si>
  <si>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</si>
  <si>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</si>
  <si>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</si>
  <si>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</si>
  <si>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</si>
  <si>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</si>
  <si>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</si>
  <si>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</si>
  <si>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</si>
  <si>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</si>
  <si>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</si>
  <si>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</si>
  <si>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</si>
  <si>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</si>
  <si>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</si>
  <si>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</si>
  <si>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</si>
  <si>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</si>
  <si>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</si>
  <si>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</si>
  <si>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</si>
  <si>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</si>
  <si>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</si>
  <si>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</si>
  <si>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</si>
  <si>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</si>
  <si>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</si>
  <si>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</si>
  <si>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</si>
  <si>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</si>
  <si>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</si>
  <si>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</si>
  <si>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</si>
  <si>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</si>
  <si>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</si>
  <si>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</si>
  <si>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</si>
  <si>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</si>
  <si>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</si>
  <si>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</si>
  <si>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</si>
  <si>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</si>
  <si>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</si>
  <si>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</si>
  <si>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</si>
  <si>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</si>
  <si>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</si>
  <si>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</si>
  <si>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</si>
  <si>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</si>
  <si>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</si>
  <si>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</si>
  <si>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</si>
  <si>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</si>
  <si>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</si>
  <si>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</si>
  <si>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</si>
  <si>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</si>
  <si>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</si>
  <si>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</si>
  <si>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</si>
  <si>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</si>
  <si>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</si>
  <si>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</si>
  <si>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</si>
  <si>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</si>
  <si>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</si>
  <si>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</si>
  <si>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</si>
  <si>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</si>
  <si>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</si>
  <si>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</si>
  <si>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</si>
  <si>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</si>
  <si>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</si>
  <si>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</si>
  <si>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</si>
  <si>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</si>
  <si>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</si>
  <si>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</si>
  <si>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</si>
  <si>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</si>
  <si>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</si>
  <si>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</si>
  <si>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</si>
  <si>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</si>
  <si>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</si>
  <si>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</si>
  <si>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</si>
  <si>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</si>
  <si>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</si>
  <si>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</si>
  <si>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</si>
  <si>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</si>
  <si>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</si>
  <si>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</si>
  <si>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</si>
  <si>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</si>
  <si>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</si>
  <si>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</si>
  <si>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</si>
  <si>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</si>
  <si>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</si>
  <si>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</si>
  <si>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</si>
  <si>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</si>
  <si>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</si>
  <si>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</si>
  <si>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</si>
  <si>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</si>
  <si>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</si>
  <si>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</si>
  <si>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</si>
  <si>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</si>
  <si>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</si>
  <si>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</si>
  <si>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</si>
  <si>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</si>
  <si>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</si>
  <si>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</si>
  <si>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</si>
  <si>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</si>
  <si>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</si>
  <si>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</si>
  <si>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</si>
  <si>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</si>
  <si>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</si>
  <si>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</si>
  <si>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</si>
  <si>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</si>
  <si>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</si>
  <si>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</si>
  <si>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</si>
  <si>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</si>
  <si>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</si>
  <si>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</si>
  <si>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</si>
  <si>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</si>
  <si>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</si>
  <si>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</si>
  <si>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</si>
  <si>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</si>
  <si>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</si>
  <si>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</si>
  <si>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</si>
  <si>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</si>
  <si>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</si>
  <si>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</si>
  <si>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</si>
  <si>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</si>
  <si>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</si>
  <si>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</si>
  <si>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</si>
  <si>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</si>
  <si>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</si>
  <si>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</si>
  <si>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</si>
  <si>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</si>
  <si>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</si>
  <si>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</si>
  <si>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</si>
  <si>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</si>
  <si>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</si>
  <si>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</si>
  <si>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</si>
  <si>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</si>
  <si>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</si>
  <si>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</si>
  <si>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</si>
  <si>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</si>
  <si>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</si>
  <si>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</si>
  <si>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</si>
  <si>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</si>
  <si>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</si>
  <si>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</si>
  <si>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</si>
  <si>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</si>
  <si>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</si>
  <si>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</si>
  <si>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</si>
  <si>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</si>
  <si>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</si>
  <si>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</si>
  <si>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</si>
  <si>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</si>
  <si>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</si>
  <si>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</si>
  <si>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</si>
  <si>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</si>
  <si>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</si>
  <si>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</si>
  <si>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</si>
  <si>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</si>
  <si>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</si>
  <si>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</si>
  <si>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</si>
  <si>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</si>
  <si>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</si>
  <si>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</si>
  <si>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</si>
  <si>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</si>
  <si>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</si>
  <si>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</si>
  <si>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</si>
  <si>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</si>
  <si>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</si>
  <si>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</si>
  <si>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</si>
  <si>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</si>
  <si>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</si>
  <si>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</si>
  <si>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</si>
  <si>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</si>
  <si>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</si>
  <si>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</si>
  <si>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</si>
  <si>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</si>
  <si>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</si>
  <si>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</si>
  <si>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</si>
  <si>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</si>
  <si>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</si>
  <si>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</si>
  <si>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</si>
  <si>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</si>
  <si>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</si>
  <si>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</si>
  <si>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</si>
  <si>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</si>
  <si>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</si>
  <si>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</si>
  <si>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</si>
  <si>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</si>
  <si>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</si>
  <si>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</si>
  <si>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</si>
  <si>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</si>
  <si>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</si>
  <si>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</si>
  <si>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</si>
  <si>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</si>
  <si>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</si>
  <si>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</si>
  <si>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</si>
  <si>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</si>
  <si>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</si>
  <si>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</si>
  <si>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</si>
  <si>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</si>
  <si>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</si>
  <si>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</si>
  <si>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</si>
  <si>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</si>
  <si>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</si>
  <si>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</si>
  <si>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</si>
  <si>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</si>
  <si>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</si>
  <si>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</si>
  <si>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</si>
  <si>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</si>
  <si>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</si>
  <si>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</si>
  <si>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</si>
  <si>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</si>
  <si>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</si>
  <si>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</si>
  <si>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</si>
  <si>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</si>
  <si>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</si>
  <si>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</si>
  <si>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</si>
  <si>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</si>
  <si>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</si>
  <si>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</si>
  <si>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</si>
  <si>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</si>
  <si>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</si>
  <si>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</si>
  <si>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</si>
  <si>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</si>
  <si>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</si>
  <si>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</si>
  <si>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</si>
  <si>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</si>
  <si>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</si>
  <si>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</si>
  <si>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</si>
  <si>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</si>
  <si>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</si>
  <si>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</si>
  <si>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</si>
  <si>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</si>
  <si>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</si>
  <si>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</si>
  <si>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</si>
  <si>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</si>
  <si>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</si>
  <si>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</si>
  <si>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</si>
  <si>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</si>
  <si>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</si>
  <si>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</si>
  <si>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</si>
  <si>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</si>
  <si>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</si>
  <si>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</si>
  <si>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</si>
  <si>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</si>
  <si>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</si>
  <si>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</si>
  <si>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</si>
  <si>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</si>
  <si>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</si>
  <si>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</si>
  <si>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</si>
  <si>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</si>
  <si>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</si>
  <si>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</si>
  <si>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</si>
  <si>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</si>
  <si>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</si>
  <si>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</si>
  <si>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</si>
  <si>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</si>
  <si>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</si>
  <si>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</si>
  <si>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</si>
  <si>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</si>
  <si>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</si>
  <si>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</si>
  <si>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</si>
  <si>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</si>
  <si>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</si>
  <si>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</si>
  <si>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</si>
  <si>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</si>
  <si>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</si>
  <si>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</si>
  <si>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</si>
  <si>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</si>
  <si>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</si>
  <si>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</si>
  <si>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</si>
  <si>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</si>
  <si>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</si>
  <si>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</si>
  <si>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</si>
  <si>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</si>
  <si>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</si>
  <si>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</si>
  <si>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</si>
  <si>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</si>
  <si>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</si>
  <si>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</si>
  <si>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</si>
  <si>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</si>
  <si>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</si>
  <si>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</si>
  <si>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</si>
  <si>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</si>
  <si>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</si>
  <si>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</si>
  <si>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</si>
  <si>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</si>
  <si>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</si>
  <si>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</si>
  <si>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</si>
  <si>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</si>
  <si>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</si>
  <si>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</si>
  <si>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</si>
  <si>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</si>
  <si>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</si>
  <si>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</si>
  <si>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</si>
  <si>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</si>
  <si>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</si>
  <si>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</si>
  <si>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</si>
  <si>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</si>
  <si>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</si>
  <si>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</si>
  <si>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</si>
  <si>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</si>
  <si>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</si>
  <si>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</si>
  <si>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</si>
  <si>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</si>
  <si>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</si>
  <si>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</si>
  <si>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</si>
  <si>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</si>
  <si>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</si>
  <si>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</si>
  <si>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</si>
  <si>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</si>
  <si>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</si>
  <si>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</si>
  <si>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</si>
  <si>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</si>
  <si>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</si>
  <si>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</si>
  <si>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</si>
  <si>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</si>
  <si>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</si>
  <si>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</si>
  <si>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</si>
  <si>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</si>
  <si>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</si>
  <si>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</si>
  <si>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</si>
  <si>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</si>
  <si>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</si>
  <si>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</si>
  <si>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</si>
  <si>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</si>
  <si>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</si>
  <si>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</si>
  <si>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</si>
  <si>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</si>
  <si>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</si>
  <si>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</si>
  <si>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</si>
  <si>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</si>
  <si>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</si>
  <si>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</si>
  <si>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</si>
  <si>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</si>
  <si>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</si>
  <si>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</si>
  <si>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</si>
  <si>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</si>
  <si>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</si>
  <si>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</si>
  <si>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</si>
  <si>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</si>
  <si>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</si>
  <si>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</si>
  <si>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</si>
  <si>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</si>
  <si>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</si>
  <si>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</si>
  <si>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</si>
  <si>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</si>
  <si>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</si>
  <si>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</si>
  <si>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</si>
  <si>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</si>
  <si>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</si>
  <si>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</si>
  <si>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</si>
  <si>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</si>
  <si>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</si>
  <si>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</si>
  <si>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</si>
  <si>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</si>
  <si>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</si>
  <si>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</si>
  <si>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</si>
  <si>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</si>
  <si>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</si>
  <si>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</si>
  <si>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</si>
  <si>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</si>
  <si>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</si>
  <si>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</si>
  <si>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</si>
  <si>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</si>
  <si>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</si>
  <si>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</si>
  <si>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</si>
  <si>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</si>
  <si>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</si>
  <si>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</si>
  <si>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</si>
  <si>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</si>
  <si>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</si>
  <si>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</si>
  <si>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</si>
  <si>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</si>
  <si>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</si>
  <si>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</si>
  <si>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</si>
  <si>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</si>
  <si>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</si>
  <si>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</si>
  <si>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</si>
  <si>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</si>
  <si>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</si>
  <si>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</si>
  <si>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</si>
  <si>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</si>
  <si>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</si>
  <si>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</si>
  <si>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</si>
  <si>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</si>
  <si>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</si>
  <si>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</si>
  <si>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</si>
  <si>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</si>
  <si>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</si>
  <si>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</si>
  <si>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</si>
  <si>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</si>
  <si>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</si>
  <si>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</si>
  <si>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</si>
  <si>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</si>
  <si>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</si>
  <si>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</si>
  <si>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</si>
  <si>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</si>
  <si>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</si>
  <si>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</si>
  <si>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</si>
  <si>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</si>
  <si>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</si>
  <si>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</si>
  <si>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</si>
  <si>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</si>
  <si>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</si>
  <si>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</si>
  <si>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</si>
  <si>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</si>
  <si>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</si>
  <si>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</si>
  <si>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</si>
  <si>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</si>
  <si>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</si>
  <si>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</si>
  <si>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</si>
  <si>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</si>
  <si>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</si>
  <si>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</si>
  <si>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</si>
  <si>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</si>
  <si>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</si>
  <si>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</si>
  <si>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</si>
  <si>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</si>
  <si>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</si>
  <si>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</si>
  <si>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</si>
  <si>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</si>
  <si>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</si>
  <si>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</si>
  <si>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</si>
  <si>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</si>
  <si>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</si>
  <si>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</si>
  <si>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</si>
  <si>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</si>
  <si>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</si>
  <si>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</si>
  <si>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</si>
  <si>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</si>
  <si>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</si>
  <si>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</si>
  <si>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</si>
  <si>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</si>
  <si>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</si>
  <si>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</si>
  <si>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</si>
  <si>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</si>
  <si>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</si>
  <si>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</si>
  <si>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</si>
  <si>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</si>
  <si>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</si>
  <si>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</si>
  <si>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</si>
  <si>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</si>
  <si>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</si>
  <si>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</si>
  <si>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</si>
  <si>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</si>
  <si>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</si>
  <si>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</si>
  <si>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</si>
  <si>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</si>
  <si>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</si>
  <si>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</si>
  <si>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</si>
  <si>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</si>
  <si>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</si>
  <si>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</si>
  <si>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</si>
  <si>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</si>
  <si>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</si>
  <si>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</si>
  <si>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</si>
  <si>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</si>
  <si>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</si>
  <si>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</si>
  <si>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</si>
  <si>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</si>
  <si>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</si>
  <si>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</si>
  <si>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</si>
  <si>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</si>
  <si>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</si>
  <si>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</si>
  <si>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</si>
  <si>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</si>
  <si>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</si>
  <si>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</si>
  <si>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</si>
  <si>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</si>
  <si>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</si>
  <si>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</si>
  <si>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</si>
  <si>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</si>
  <si>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</si>
  <si>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</si>
  <si>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</si>
  <si>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</si>
  <si>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</si>
  <si>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</si>
  <si>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</si>
  <si>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</si>
  <si>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</si>
  <si>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</si>
  <si>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</si>
  <si>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</si>
  <si>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</si>
  <si>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</si>
  <si>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</si>
  <si>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</si>
  <si>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</si>
  <si>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</si>
  <si>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</si>
  <si>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</si>
  <si>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</si>
  <si>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</si>
  <si>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</si>
  <si>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</si>
  <si>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</si>
  <si>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</si>
  <si>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</si>
  <si>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</si>
  <si>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</si>
  <si>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</si>
  <si>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</si>
  <si>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</si>
  <si>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</si>
  <si>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</si>
  <si>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</si>
  <si>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</si>
  <si>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</si>
  <si>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</si>
  <si>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</si>
  <si>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</si>
  <si>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</si>
  <si>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</si>
  <si>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</si>
  <si>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</si>
  <si>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</si>
  <si>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</si>
  <si>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</si>
  <si>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</si>
  <si>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</si>
  <si>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</si>
  <si>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</si>
  <si>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</si>
  <si>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</si>
  <si>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</si>
  <si>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</si>
  <si>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</si>
  <si>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</si>
  <si>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</si>
  <si>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</si>
  <si>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</si>
  <si>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</si>
  <si>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</si>
  <si>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</si>
  <si>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</si>
  <si>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</si>
  <si>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</si>
  <si>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</si>
  <si>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</si>
  <si>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</si>
  <si>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</si>
  <si>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</si>
  <si>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</si>
  <si>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</si>
  <si>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</si>
  <si>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</si>
  <si>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</si>
  <si>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</si>
  <si>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</si>
  <si>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</si>
  <si>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</si>
  <si>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</si>
  <si>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</si>
  <si>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</si>
  <si>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</si>
  <si>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</si>
  <si>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</si>
  <si>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</si>
  <si>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</si>
  <si>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</si>
  <si>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</si>
  <si>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</si>
  <si>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</si>
  <si>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</si>
  <si>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</si>
  <si>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</si>
  <si>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</si>
  <si>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</si>
  <si>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</si>
  <si>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</si>
  <si>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</si>
  <si>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</si>
  <si>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</si>
  <si>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</si>
  <si>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</si>
  <si>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</si>
  <si>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</si>
  <si>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</si>
  <si>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</si>
  <si>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</si>
  <si>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</si>
  <si>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</si>
  <si>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</si>
  <si>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</si>
  <si>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</si>
  <si>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</si>
  <si>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</si>
  <si>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</si>
  <si>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</si>
  <si>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</si>
  <si>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</si>
  <si>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</si>
  <si>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</si>
  <si>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</si>
  <si>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</si>
  <si>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</si>
  <si>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</si>
  <si>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</si>
  <si>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</si>
  <si>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</si>
  <si>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</si>
  <si>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</si>
  <si>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</si>
  <si>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</si>
  <si>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</si>
  <si>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</si>
  <si>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</si>
  <si>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</si>
  <si>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</si>
  <si>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</si>
  <si>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</si>
  <si>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</si>
  <si>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</si>
  <si>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</si>
  <si>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</si>
  <si>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</si>
  <si>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</si>
  <si>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</si>
  <si>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</si>
  <si>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</si>
  <si>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</si>
  <si>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</si>
  <si>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</si>
  <si>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</si>
  <si>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</si>
  <si>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</si>
  <si>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</si>
  <si>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</si>
  <si>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</si>
  <si>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</si>
  <si>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</si>
  <si>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</si>
  <si>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</si>
  <si>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</si>
  <si>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</si>
  <si>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</si>
  <si>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</si>
  <si>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</si>
  <si>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</si>
  <si>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</si>
  <si>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</si>
  <si>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</si>
  <si>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</si>
  <si>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</si>
  <si>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</si>
  <si>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</si>
  <si>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</si>
  <si>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</si>
  <si>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</si>
  <si>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</si>
  <si>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</si>
  <si>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</si>
  <si>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</si>
  <si>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</si>
  <si>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</si>
  <si>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</si>
  <si>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</si>
  <si>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</si>
  <si>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</si>
  <si>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</si>
  <si>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</si>
  <si>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</si>
  <si>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</si>
  <si>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</si>
  <si>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</si>
  <si>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</si>
  <si>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</si>
  <si>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</si>
  <si>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</si>
  <si>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</si>
  <si>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</si>
  <si>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</si>
  <si>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</si>
  <si>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</si>
  <si>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</si>
  <si>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</si>
  <si>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</si>
  <si>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</si>
  <si>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</si>
  <si>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</si>
  <si>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</si>
  <si>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</si>
  <si>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</si>
  <si>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</si>
  <si>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</si>
  <si>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</si>
  <si>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</si>
  <si>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</si>
  <si>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</si>
  <si>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</si>
  <si>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</si>
  <si>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</si>
  <si>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</si>
  <si>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</si>
  <si>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</si>
  <si>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</si>
  <si>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</si>
  <si>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</si>
  <si>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</si>
  <si>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</si>
  <si>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</si>
  <si>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</si>
  <si>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</si>
  <si>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</si>
  <si>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</si>
  <si>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</si>
  <si>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</si>
  <si>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</si>
  <si>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</si>
  <si>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</si>
  <si>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</si>
  <si>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</si>
  <si>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</si>
  <si>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</si>
  <si>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</si>
  <si>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</si>
  <si>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</si>
  <si>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</si>
  <si>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</si>
  <si>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</si>
  <si>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</si>
  <si>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</si>
  <si>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</si>
  <si>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</si>
  <si>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</si>
  <si>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</si>
  <si>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</si>
  <si>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</si>
  <si>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</si>
  <si>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</si>
  <si>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</si>
  <si>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</si>
  <si>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</si>
  <si>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</si>
  <si>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</si>
  <si>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</si>
  <si>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</si>
  <si>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</si>
  <si>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</si>
  <si>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</si>
  <si>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</si>
  <si>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</si>
  <si>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</si>
  <si>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</si>
  <si>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</si>
  <si>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</si>
  <si>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</si>
  <si>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</si>
  <si>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</si>
  <si>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</si>
  <si>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</si>
  <si>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</si>
  <si>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</si>
  <si>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</si>
  <si>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</si>
  <si>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</si>
  <si>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</si>
  <si>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</si>
  <si>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</si>
  <si>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</si>
  <si>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</si>
  <si>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</si>
  <si>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</si>
  <si>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</si>
  <si>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</si>
  <si>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</si>
  <si>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</si>
  <si>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</si>
  <si>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</si>
  <si>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</si>
  <si>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</si>
  <si>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</si>
  <si>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</si>
  <si>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</si>
  <si>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</si>
  <si>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</si>
  <si>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</si>
  <si>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</si>
  <si>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</si>
  <si>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</si>
  <si>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</si>
  <si>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</si>
  <si>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</si>
  <si>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</si>
  <si>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</si>
  <si>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</si>
  <si>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</si>
  <si>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</si>
  <si>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</si>
  <si>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</si>
  <si>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</si>
  <si>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</si>
  <si>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</si>
  <si>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</si>
  <si>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</si>
  <si>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</si>
  <si>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</si>
  <si>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</si>
  <si>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</si>
  <si>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</si>
  <si>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</si>
  <si>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</si>
  <si>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</si>
  <si>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</si>
  <si>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</si>
  <si>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</si>
  <si>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</si>
  <si>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</si>
  <si>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</si>
  <si>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</si>
  <si>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</si>
  <si>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</si>
  <si>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</si>
  <si>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</si>
  <si>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</si>
  <si>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</si>
  <si>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</si>
  <si>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</si>
  <si>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</si>
  <si>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</si>
  <si>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</si>
  <si>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</si>
  <si>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</si>
  <si>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</si>
  <si>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</si>
  <si>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</si>
  <si>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</si>
  <si>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</si>
  <si>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</si>
  <si>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</si>
  <si>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</si>
  <si>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</si>
  <si>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</si>
  <si>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</si>
  <si>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</si>
  <si>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</si>
  <si>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</si>
  <si>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</si>
  <si>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</si>
  <si>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</si>
  <si>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</si>
  <si>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</si>
  <si>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</si>
  <si>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</si>
  <si>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</si>
  <si>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</si>
  <si>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</si>
  <si>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</si>
  <si>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</si>
  <si>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</si>
  <si>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</si>
  <si>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</si>
  <si>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</si>
  <si>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</si>
  <si>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</si>
  <si>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</si>
  <si>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</si>
  <si>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</si>
  <si>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</si>
  <si>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</si>
  <si>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</si>
  <si>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</si>
  <si>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</si>
  <si>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</si>
  <si>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</si>
  <si>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</si>
  <si>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</si>
  <si>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</si>
  <si>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</si>
  <si>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</si>
  <si>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</si>
  <si>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</si>
  <si>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</si>
  <si>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</si>
  <si>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</si>
  <si>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</si>
  <si>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</si>
  <si>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</si>
  <si>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</si>
  <si>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</si>
  <si>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</si>
  <si>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</si>
  <si>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</si>
  <si>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</si>
  <si>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</si>
  <si>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</si>
  <si>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</si>
  <si>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</si>
  <si>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</si>
  <si>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</si>
  <si>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</si>
  <si>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</si>
  <si>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</si>
  <si>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</si>
  <si>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</si>
  <si>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</si>
  <si>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</si>
  <si>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</si>
  <si>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</si>
  <si>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</si>
  <si>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</si>
  <si>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</si>
  <si>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</si>
  <si>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</si>
  <si>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</si>
  <si>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</si>
  <si>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</si>
  <si>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</si>
  <si>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</si>
  <si>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</si>
  <si>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</si>
  <si>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</si>
  <si>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</si>
  <si>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</si>
  <si>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</si>
  <si>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</si>
  <si>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</si>
  <si>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</si>
  <si>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</si>
  <si>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</si>
  <si>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</si>
  <si>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</si>
  <si>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</si>
  <si>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</si>
  <si>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</si>
  <si>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</si>
  <si>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</si>
  <si>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</si>
  <si>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</si>
  <si>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</si>
  <si>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</si>
  <si>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</si>
  <si>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</si>
  <si>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</si>
  <si>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</si>
  <si>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</si>
  <si>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</si>
  <si>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</si>
  <si>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</si>
  <si>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</si>
  <si>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</si>
  <si>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</si>
  <si>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</si>
  <si>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</si>
  <si>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</si>
  <si>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</si>
  <si>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</si>
  <si>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</si>
  <si>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</si>
  <si>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</si>
  <si>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</si>
  <si>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</si>
  <si>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</si>
  <si>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</si>
  <si>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</si>
  <si>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</si>
  <si>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</si>
  <si>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</si>
  <si>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</si>
  <si>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</si>
  <si>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</si>
  <si>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</si>
  <si>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</si>
  <si>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</si>
  <si>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</si>
  <si>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</si>
  <si>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</si>
  <si>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</si>
  <si>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</si>
  <si>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</si>
  <si>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</si>
  <si>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</si>
  <si>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</si>
  <si>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</si>
  <si>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</si>
  <si>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</si>
  <si>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</si>
  <si>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</si>
  <si>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</si>
  <si>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</si>
  <si>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</si>
  <si>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</si>
  <si>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</si>
  <si>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</si>
  <si>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</si>
  <si>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</si>
  <si>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</si>
  <si>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</si>
  <si>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</si>
  <si>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</si>
  <si>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</si>
  <si>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</si>
  <si>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</si>
  <si>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</si>
  <si>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</si>
  <si>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</si>
  <si>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</si>
  <si>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</si>
  <si>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</si>
  <si>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</si>
  <si>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</si>
  <si>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</si>
  <si>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</si>
  <si>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</si>
  <si>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</si>
  <si>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</si>
  <si>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</si>
  <si>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</si>
  <si>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</si>
  <si>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</si>
  <si>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</si>
  <si>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</si>
  <si>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</si>
  <si>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</si>
  <si>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</si>
  <si>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</si>
  <si>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</si>
  <si>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</si>
  <si>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</si>
  <si>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</si>
  <si>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</si>
  <si>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</si>
  <si>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</si>
  <si>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</si>
  <si>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</si>
  <si>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</si>
  <si>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</si>
  <si>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</si>
  <si>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</si>
  <si>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</si>
  <si>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</si>
  <si>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</si>
  <si>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</si>
  <si>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</si>
  <si>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</si>
  <si>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</si>
  <si>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</si>
  <si>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</si>
  <si>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</si>
  <si>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</si>
  <si>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</si>
  <si>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</si>
  <si>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</si>
  <si>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</si>
  <si>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</si>
  <si>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</si>
  <si>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</si>
  <si>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</si>
  <si>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</si>
  <si>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</si>
  <si>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</si>
  <si>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</si>
  <si>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</si>
  <si>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</si>
  <si>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</si>
  <si>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</si>
  <si>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</si>
  <si>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</si>
  <si>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</si>
  <si>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</si>
  <si>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</si>
  <si>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</si>
  <si>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</si>
  <si>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</si>
  <si>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</si>
  <si>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</si>
  <si>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</si>
  <si>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</si>
  <si>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</si>
  <si>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</si>
  <si>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</si>
  <si>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</si>
  <si>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</si>
  <si>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</si>
  <si>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</si>
  <si>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</si>
  <si>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</si>
  <si>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</si>
  <si>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</si>
  <si>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</si>
  <si>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</si>
  <si>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</si>
  <si>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</si>
  <si>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</si>
  <si>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</si>
  <si>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</si>
  <si>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</si>
  <si>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</si>
  <si>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</si>
  <si>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</si>
  <si>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</si>
  <si>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</si>
  <si>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</si>
  <si>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</si>
  <si>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</si>
  <si>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</si>
  <si>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</si>
  <si>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</si>
  <si>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</si>
  <si>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</si>
  <si>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</si>
  <si>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</si>
  <si>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</si>
  <si>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</si>
  <si>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</si>
  <si>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</si>
  <si>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</si>
  <si>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</si>
  <si>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</si>
  <si>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</si>
  <si>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</si>
  <si>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</si>
  <si>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</si>
  <si>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</si>
  <si>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</si>
  <si>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</si>
  <si>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</si>
  <si>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</si>
  <si>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</si>
  <si>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</si>
  <si>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</si>
  <si>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</si>
  <si>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</si>
  <si>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</si>
  <si>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</si>
  <si>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</si>
  <si>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</si>
  <si>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</si>
  <si>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</si>
  <si>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</si>
  <si>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</si>
  <si>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</si>
  <si>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</si>
  <si>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</si>
  <si>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</si>
  <si>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</si>
  <si>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</si>
  <si>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</si>
  <si>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</si>
  <si>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</si>
  <si>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</si>
  <si>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</si>
  <si>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</si>
  <si>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</si>
  <si>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</si>
  <si>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</si>
  <si>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</si>
  <si>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</si>
  <si>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</si>
  <si>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</si>
  <si>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</si>
  <si>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</si>
  <si>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</si>
  <si>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</si>
  <si>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</si>
  <si>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</si>
  <si>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</si>
  <si>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</si>
  <si>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</si>
  <si>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</si>
  <si>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</si>
  <si>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</si>
  <si>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</si>
  <si>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</si>
  <si>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</si>
  <si>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</si>
  <si>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</si>
  <si>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</si>
  <si>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</si>
  <si>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</si>
  <si>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</si>
  <si>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</si>
  <si>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</si>
  <si>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</si>
  <si>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</si>
  <si>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</si>
  <si>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</si>
  <si>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</si>
  <si>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</si>
  <si>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</si>
  <si>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</si>
  <si>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</si>
  <si>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</si>
  <si>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</si>
  <si>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</si>
  <si>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</si>
  <si>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</si>
  <si>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</si>
  <si>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</si>
  <si>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</si>
  <si>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</si>
  <si>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</si>
  <si>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</si>
  <si>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</si>
  <si>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</si>
  <si>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</si>
  <si>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</si>
  <si>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</si>
  <si>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</si>
  <si>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</si>
  <si>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</si>
  <si>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</si>
  <si>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</si>
  <si>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</si>
  <si>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</si>
  <si>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</si>
  <si>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</si>
  <si>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</si>
  <si>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</si>
  <si>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</si>
  <si>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</si>
  <si>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</si>
  <si>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</si>
  <si>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</si>
  <si>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</si>
  <si>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</si>
  <si>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</si>
  <si>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</si>
  <si>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</si>
  <si>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</si>
  <si>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</si>
  <si>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</si>
  <si>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</si>
  <si>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</si>
  <si>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</si>
  <si>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</si>
  <si>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</si>
  <si>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</si>
  <si>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</si>
  <si>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</si>
  <si>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</si>
  <si>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</si>
  <si>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</si>
  <si>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</si>
  <si>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</si>
  <si>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</si>
  <si>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</si>
  <si>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</si>
  <si>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</si>
  <si>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</si>
  <si>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</si>
  <si>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</si>
  <si>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</si>
  <si>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</si>
  <si>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</si>
  <si>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</si>
  <si>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</si>
  <si>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</si>
  <si>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</si>
  <si>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</si>
  <si>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</si>
  <si>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</si>
  <si>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</si>
  <si>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</si>
  <si>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</si>
  <si>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</si>
  <si>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</si>
  <si>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</si>
  <si>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</si>
  <si>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</si>
  <si>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</si>
  <si>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</si>
  <si>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</si>
  <si>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</si>
  <si>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</si>
  <si>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</si>
  <si>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</si>
  <si>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</si>
  <si>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</si>
  <si>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</si>
  <si>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</si>
  <si>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</si>
  <si>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</si>
  <si>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</si>
  <si>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</si>
  <si>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</si>
  <si>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</si>
  <si>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</si>
  <si>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</si>
  <si>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</si>
  <si>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</si>
  <si>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</si>
  <si>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</si>
  <si>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</si>
  <si>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</si>
  <si>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</si>
  <si>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</si>
  <si>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</si>
  <si>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</si>
  <si>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</si>
  <si>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</si>
  <si>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</si>
  <si>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</si>
  <si>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</si>
  <si>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</si>
  <si>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</si>
  <si>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</si>
  <si>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</si>
  <si>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</si>
  <si>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</si>
  <si>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</si>
  <si>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</si>
  <si>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</si>
  <si>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</si>
  <si>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</si>
  <si>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</si>
  <si>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</si>
  <si>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</si>
  <si>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</si>
  <si>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</si>
  <si>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</si>
  <si>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</si>
  <si>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</si>
  <si>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</si>
  <si>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</si>
  <si>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</si>
  <si>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</si>
  <si>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</si>
  <si>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</si>
  <si>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</si>
  <si>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</si>
  <si>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</si>
  <si>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</si>
  <si>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</si>
  <si>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</si>
  <si>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</si>
  <si>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</si>
  <si>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</si>
  <si>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</si>
  <si>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</si>
  <si>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</si>
  <si>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</si>
  <si>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</si>
  <si>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</si>
  <si>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</si>
  <si>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</si>
  <si>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</si>
  <si>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</si>
  <si>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</si>
  <si>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</si>
  <si>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</si>
  <si>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</si>
  <si>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</si>
  <si>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</si>
  <si>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</si>
  <si>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</si>
  <si>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</si>
  <si>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</si>
  <si>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</si>
  <si>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</si>
  <si>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</si>
  <si>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</si>
  <si>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</si>
  <si>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</si>
  <si>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</si>
  <si>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</si>
  <si>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</si>
  <si>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</si>
  <si>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</si>
  <si>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</si>
  <si>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</si>
  <si>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</si>
  <si>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</si>
  <si>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</si>
  <si>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</si>
  <si>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</si>
  <si>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</si>
  <si>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</si>
  <si>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</si>
  <si>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</si>
  <si>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</si>
  <si>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</si>
  <si>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</si>
  <si>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</si>
  <si>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</si>
  <si>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</si>
  <si>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</si>
  <si>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</si>
  <si>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</si>
  <si>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</si>
  <si>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</si>
  <si>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</si>
  <si>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</si>
  <si>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</si>
  <si>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</si>
  <si>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</si>
  <si>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</si>
  <si>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</si>
  <si>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</si>
  <si>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</si>
  <si>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</si>
  <si>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</si>
  <si>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</si>
  <si>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</si>
  <si>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</si>
  <si>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</si>
  <si>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</si>
  <si>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</si>
  <si>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</si>
  <si>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</si>
  <si>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</si>
  <si>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</si>
  <si>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</si>
  <si>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</si>
  <si>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</si>
  <si>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</si>
  <si>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</si>
  <si>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</si>
  <si>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</si>
  <si>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</si>
  <si>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</si>
  <si>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</si>
  <si>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</si>
  <si>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</si>
  <si>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</si>
  <si>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</si>
  <si>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</si>
  <si>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</si>
  <si>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</si>
  <si>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</si>
  <si>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</si>
  <si>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</si>
  <si>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</si>
  <si>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</si>
  <si>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</si>
  <si>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</si>
  <si>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</si>
  <si>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</si>
  <si>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</si>
  <si>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</si>
  <si>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</si>
  <si>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</si>
  <si>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</si>
  <si>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</si>
  <si>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</si>
  <si>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</si>
  <si>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</si>
  <si>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</si>
  <si>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</si>
  <si>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</si>
  <si>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</si>
  <si>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</si>
  <si>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</si>
  <si>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</si>
  <si>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</si>
  <si>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</si>
  <si>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</si>
  <si>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</si>
  <si>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</si>
  <si>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</si>
  <si>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</si>
  <si>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</si>
  <si>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</si>
  <si>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</si>
  <si>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</si>
  <si>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</si>
  <si>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</si>
  <si>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</si>
  <si>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</si>
  <si>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</si>
  <si>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</si>
  <si>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</si>
  <si>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</si>
  <si>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</si>
  <si>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</si>
  <si>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</si>
  <si>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</si>
  <si>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</si>
  <si>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</si>
  <si>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</si>
  <si>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</si>
  <si>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</si>
  <si>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</si>
  <si>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</si>
  <si>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</si>
  <si>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</si>
  <si>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</si>
  <si>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</si>
  <si>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</si>
  <si>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</si>
  <si>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</si>
  <si>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</si>
  <si>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</si>
  <si>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</si>
  <si>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</si>
  <si>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</si>
  <si>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</si>
  <si>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</si>
  <si>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</si>
  <si>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</si>
  <si>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</si>
  <si>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</si>
  <si>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</si>
  <si>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</si>
  <si>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</si>
  <si>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</si>
  <si>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</si>
  <si>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</si>
  <si>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</si>
  <si>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</si>
  <si>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</si>
  <si>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</si>
  <si>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</si>
  <si>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</si>
  <si>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</si>
  <si>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</si>
  <si>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</si>
  <si>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</si>
  <si>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</si>
  <si>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</si>
  <si>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</si>
  <si>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</si>
  <si>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</si>
  <si>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</si>
  <si>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</si>
  <si>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</si>
  <si>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</si>
  <si>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</si>
  <si>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</si>
  <si>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</si>
  <si>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</si>
  <si>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</si>
  <si>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</si>
  <si>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</si>
  <si>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</si>
  <si>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</si>
  <si>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</si>
  <si>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</si>
  <si>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</si>
  <si>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</si>
  <si>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</si>
  <si>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</si>
  <si>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</si>
  <si>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</si>
  <si>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</si>
  <si>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</si>
  <si>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</si>
  <si>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</si>
  <si>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</si>
  <si>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</si>
  <si>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</si>
  <si>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</si>
  <si>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</si>
  <si>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</si>
  <si>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</si>
  <si>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</si>
  <si>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</si>
  <si>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</si>
  <si>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</si>
  <si>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</si>
  <si>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</si>
  <si>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</si>
  <si>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</si>
  <si>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</si>
  <si>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</si>
  <si>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</si>
  <si>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</si>
  <si>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</si>
  <si>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</si>
  <si>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</si>
  <si>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</si>
  <si>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</si>
  <si>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</si>
  <si>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</si>
  <si>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</si>
  <si>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</si>
  <si>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</si>
  <si>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</si>
  <si>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</si>
  <si>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</si>
  <si>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</si>
  <si>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</si>
  <si>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</si>
  <si>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</si>
  <si>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</si>
  <si>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</si>
  <si>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</si>
  <si>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</si>
  <si>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</si>
  <si>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</si>
  <si>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</si>
  <si>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</si>
  <si>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</si>
  <si>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</si>
  <si>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</si>
  <si>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</si>
  <si>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</si>
  <si>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</si>
  <si>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</si>
  <si>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</si>
  <si>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</si>
  <si>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</si>
  <si>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</si>
  <si>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</si>
  <si>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</si>
  <si>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</si>
  <si>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</si>
  <si>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</si>
  <si>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</si>
  <si>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</si>
  <si>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</si>
  <si>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</si>
  <si>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</si>
  <si>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</si>
  <si>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</si>
  <si>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</si>
  <si>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</si>
  <si>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</si>
  <si>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</si>
  <si>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</si>
  <si>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</si>
  <si>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</si>
  <si>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</si>
  <si>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</si>
  <si>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</si>
  <si>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</si>
  <si>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</si>
  <si>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</si>
  <si>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</si>
  <si>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</si>
  <si>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</si>
  <si>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</si>
  <si>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</si>
  <si>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</si>
  <si>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</si>
  <si>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</si>
  <si>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</si>
  <si>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</si>
  <si>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</si>
  <si>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</si>
  <si>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</si>
  <si>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</si>
  <si>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</si>
  <si>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</si>
  <si>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</si>
  <si>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</si>
  <si>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</si>
  <si>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</si>
  <si>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</si>
  <si>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</si>
  <si>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</si>
  <si>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</si>
  <si>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</si>
  <si>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</si>
  <si>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</si>
  <si>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</si>
  <si>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</si>
  <si>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</si>
  <si>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</si>
  <si>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</si>
  <si>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</si>
  <si>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</si>
  <si>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</si>
  <si>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</si>
  <si>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</si>
  <si>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</si>
  <si>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</si>
  <si>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</si>
  <si>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</si>
  <si>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</si>
  <si>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</si>
  <si>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</si>
  <si>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</si>
  <si>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</si>
  <si>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</si>
  <si>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</si>
  <si>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</si>
  <si>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</si>
  <si>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</si>
  <si>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</si>
  <si>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</si>
  <si>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</si>
  <si>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</si>
  <si>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</si>
  <si>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</si>
  <si>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</si>
  <si>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</si>
  <si>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</si>
  <si>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</si>
  <si>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</si>
  <si>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</si>
  <si>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</si>
  <si>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</si>
  <si>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</si>
  <si>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</si>
  <si>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</si>
  <si>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</si>
  <si>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</si>
  <si>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</si>
  <si>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</si>
  <si>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</si>
  <si>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</si>
  <si>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</si>
  <si>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</si>
  <si>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</si>
  <si>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</si>
  <si>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</si>
  <si>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</si>
  <si>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</si>
  <si>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</si>
  <si>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</si>
  <si>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</si>
  <si>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</si>
  <si>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</si>
  <si>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</si>
  <si>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</si>
  <si>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</si>
  <si>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</si>
  <si>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</si>
  <si>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</si>
  <si>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</si>
  <si>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</si>
  <si>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</si>
  <si>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</si>
  <si>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</si>
  <si>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</si>
  <si>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</si>
  <si>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</si>
  <si>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</si>
  <si>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</si>
  <si>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</si>
  <si>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</si>
  <si>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</si>
  <si>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</si>
  <si>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</si>
  <si>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</si>
  <si>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</si>
  <si>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</si>
  <si>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</si>
  <si>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</si>
  <si>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</si>
  <si>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</si>
  <si>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</si>
  <si>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</si>
  <si>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</si>
  <si>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</si>
  <si>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</si>
  <si>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</si>
  <si>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</si>
  <si>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</si>
  <si>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</si>
  <si>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</si>
  <si>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</si>
  <si>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</si>
  <si>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</si>
  <si>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</si>
  <si>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</si>
  <si>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</si>
  <si>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</si>
  <si>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</si>
  <si>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</si>
  <si>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</si>
  <si>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</si>
  <si>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</si>
  <si>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</si>
  <si>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</si>
  <si>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</si>
  <si>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</si>
  <si>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</si>
  <si>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</si>
  <si>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</si>
  <si>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</si>
  <si>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</si>
  <si>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</si>
  <si>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</si>
  <si>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</si>
  <si>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</si>
  <si>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</si>
  <si>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</si>
  <si>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</si>
  <si>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</si>
  <si>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</si>
  <si>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</si>
  <si>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</si>
  <si>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</si>
  <si>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</si>
  <si>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</si>
  <si>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</si>
  <si>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</si>
  <si>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</si>
  <si>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</si>
  <si>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</si>
  <si>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</si>
  <si>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</si>
  <si>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</si>
  <si>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</si>
  <si>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</si>
  <si>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</si>
  <si>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</si>
  <si>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</si>
  <si>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</si>
  <si>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</si>
  <si>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</si>
  <si>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</si>
  <si>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</si>
  <si>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</si>
  <si>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</si>
  <si>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</si>
  <si>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</si>
  <si>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</si>
  <si>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</si>
  <si>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</si>
  <si>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</si>
  <si>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</si>
  <si>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</si>
  <si>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</si>
  <si>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</si>
  <si>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</si>
  <si>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</si>
  <si>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</si>
  <si>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</si>
  <si>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</si>
  <si>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</si>
  <si>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</si>
  <si>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</si>
  <si>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</si>
  <si>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</si>
  <si>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</si>
  <si>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</si>
  <si>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</si>
  <si>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</si>
  <si>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</si>
  <si>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</si>
  <si>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</si>
  <si>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</si>
  <si>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</si>
  <si>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</si>
  <si>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</si>
  <si>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</si>
  <si>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</si>
  <si>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</si>
  <si>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</si>
  <si>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</si>
  <si>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</si>
  <si>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</si>
  <si>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</si>
  <si>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</si>
  <si>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</si>
  <si>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</si>
  <si>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</si>
  <si>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</si>
  <si>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</si>
  <si>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</si>
  <si>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</si>
  <si>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</si>
  <si>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</si>
  <si>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</si>
  <si>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</si>
  <si>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</si>
  <si>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</si>
  <si>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</si>
  <si>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</si>
  <si>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</si>
  <si>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</si>
  <si>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</si>
  <si>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</si>
  <si>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</si>
  <si>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</si>
  <si>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</si>
  <si>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</si>
  <si>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</si>
  <si>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</si>
  <si>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</si>
  <si>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</si>
  <si>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</si>
  <si>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</si>
  <si>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</si>
  <si>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</si>
  <si>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</si>
  <si>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</si>
  <si>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</si>
  <si>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</si>
  <si>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</si>
  <si>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</si>
  <si>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</si>
  <si>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</si>
  <si>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</si>
  <si>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</si>
  <si>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</si>
  <si>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</si>
  <si>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</si>
  <si>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</si>
  <si>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</si>
  <si>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</si>
  <si>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</si>
  <si>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</si>
  <si>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</si>
  <si>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</si>
  <si>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</si>
  <si>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</si>
  <si>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</si>
  <si>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</si>
  <si>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</si>
  <si>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</si>
  <si>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</si>
  <si>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</si>
  <si>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</si>
  <si>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</si>
  <si>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</si>
  <si>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</si>
  <si>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</si>
  <si>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</si>
  <si>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</si>
  <si>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</si>
  <si>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</si>
  <si>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</si>
  <si>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</si>
  <si>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</si>
  <si>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</si>
  <si>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</si>
  <si>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</si>
  <si>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</si>
  <si>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</si>
  <si>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</si>
  <si>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</si>
  <si>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</si>
  <si>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</si>
  <si>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</si>
  <si>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</si>
  <si>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</si>
  <si>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</si>
  <si>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</si>
  <si>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</si>
  <si>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</si>
  <si>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</si>
  <si>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</si>
  <si>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</si>
  <si>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</si>
  <si>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</si>
  <si>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</si>
  <si>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</si>
  <si>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</si>
  <si>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</si>
  <si>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</si>
  <si>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</si>
  <si>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</si>
  <si>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</si>
  <si>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</si>
  <si>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</si>
  <si>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</si>
  <si>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</si>
  <si>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</si>
  <si>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</si>
  <si>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</si>
  <si>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</si>
  <si>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</si>
  <si>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</si>
  <si>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</si>
  <si>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</si>
  <si>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</si>
  <si>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</si>
  <si>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</si>
  <si>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</si>
  <si>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</si>
  <si>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</si>
  <si>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</si>
  <si>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</si>
  <si>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</si>
  <si>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</si>
  <si>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</si>
  <si>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</si>
  <si>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</si>
  <si>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</si>
  <si>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</si>
  <si>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</si>
  <si>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</si>
  <si>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</si>
  <si>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</si>
  <si>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</si>
  <si>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</si>
  <si>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</si>
  <si>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</si>
  <si>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</si>
  <si>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</si>
  <si>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</si>
  <si>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</si>
  <si>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</si>
  <si>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</si>
  <si>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</si>
  <si>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</si>
  <si>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</si>
  <si>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</si>
  <si>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</si>
  <si>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</si>
  <si>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</si>
  <si>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</si>
  <si>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</si>
  <si>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</si>
  <si>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</si>
  <si>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</si>
  <si>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</si>
  <si>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</si>
  <si>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</si>
  <si>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</si>
  <si>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</si>
  <si>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</si>
  <si>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</si>
  <si>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</si>
  <si>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</si>
  <si>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</si>
  <si>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</si>
  <si>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</si>
  <si>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</si>
  <si>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</si>
  <si>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</si>
  <si>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</si>
  <si>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</si>
  <si>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</si>
  <si>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</si>
  <si>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</si>
  <si>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</si>
  <si>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</si>
  <si>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</si>
  <si>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</si>
  <si>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</si>
  <si>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</si>
  <si>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</si>
  <si>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</si>
  <si>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</si>
  <si>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</si>
  <si>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</si>
  <si>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</si>
  <si>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</si>
  <si>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</si>
  <si>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</si>
  <si>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</si>
  <si>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</si>
  <si>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</si>
  <si>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</si>
  <si>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</si>
  <si>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</si>
  <si>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</si>
  <si>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</si>
  <si>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</si>
  <si>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</si>
  <si>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</si>
  <si>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</si>
  <si>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</si>
  <si>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</si>
  <si>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</si>
  <si>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</si>
  <si>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</si>
  <si>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</si>
  <si>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</si>
  <si>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</si>
  <si>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</si>
  <si>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</si>
  <si>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</si>
  <si>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</si>
  <si>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</si>
  <si>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</si>
  <si>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</si>
  <si>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</si>
  <si>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</si>
  <si>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</si>
  <si>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</si>
  <si>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</si>
  <si>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</si>
  <si>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</si>
  <si>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</si>
  <si>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</si>
  <si>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</si>
  <si>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</si>
  <si>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</si>
  <si>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</si>
  <si>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</si>
  <si>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</si>
  <si>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</si>
  <si>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</si>
  <si>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</si>
  <si>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</si>
  <si>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</si>
  <si>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</si>
  <si>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</si>
  <si>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</si>
  <si>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</si>
  <si>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</si>
  <si>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</si>
  <si>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</si>
  <si>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</si>
  <si>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</si>
  <si>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</si>
  <si>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</si>
  <si>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</si>
  <si>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</si>
  <si>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</si>
  <si>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</si>
  <si>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</si>
  <si>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</si>
  <si>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</si>
  <si>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</si>
  <si>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</si>
  <si>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</si>
  <si>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</si>
  <si>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</si>
  <si>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</si>
  <si>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</si>
  <si>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</si>
  <si>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</si>
  <si>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</si>
  <si>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</si>
  <si>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</si>
  <si>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</si>
  <si>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</si>
  <si>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</si>
  <si>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</si>
  <si>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</si>
  <si>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</si>
  <si>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</si>
  <si>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</si>
  <si>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</si>
  <si>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</si>
  <si>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</si>
  <si>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</si>
  <si>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</si>
  <si>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</si>
  <si>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</si>
  <si>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</si>
  <si>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</si>
  <si>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</si>
  <si>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</si>
  <si>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</si>
  <si>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</si>
  <si>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</si>
  <si>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</si>
  <si>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</si>
  <si>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</si>
  <si>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</si>
  <si>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</si>
  <si>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</si>
  <si>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</si>
  <si>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</si>
  <si>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</si>
  <si>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</si>
  <si>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</si>
  <si>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</si>
  <si>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</si>
  <si>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</si>
  <si>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</si>
  <si>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</si>
  <si>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</si>
  <si>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</si>
  <si>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</si>
  <si>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</si>
  <si>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</si>
  <si>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</si>
  <si>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</si>
  <si>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</si>
  <si>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</si>
  <si>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</si>
  <si>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</si>
  <si>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</si>
  <si>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</si>
  <si>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</si>
  <si>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</si>
  <si>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</si>
  <si>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</si>
  <si>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</si>
  <si>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</si>
  <si>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</si>
  <si>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</si>
  <si>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</si>
  <si>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</si>
  <si>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</si>
  <si>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</si>
  <si>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</si>
  <si>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</si>
  <si>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</si>
  <si>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</si>
  <si>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</si>
  <si>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</si>
  <si>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</si>
  <si>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</si>
  <si>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</si>
  <si>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</si>
  <si>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</si>
  <si>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</si>
  <si>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</si>
  <si>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</si>
  <si>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</si>
  <si>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</si>
  <si>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</si>
  <si>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</si>
  <si>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</si>
  <si>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</si>
  <si>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</si>
  <si>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</si>
  <si>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</si>
  <si>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</si>
  <si>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</si>
  <si>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</si>
  <si>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</si>
  <si>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</si>
  <si>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</si>
  <si>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</si>
  <si>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</si>
  <si>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</si>
  <si>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</si>
  <si>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</si>
  <si>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</si>
  <si>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</si>
  <si>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</si>
  <si>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</si>
  <si>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</si>
  <si>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</si>
  <si>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</si>
  <si>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</si>
  <si>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</si>
  <si>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</si>
  <si>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</si>
  <si>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</si>
  <si>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</si>
  <si>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</si>
  <si>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</si>
  <si>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</si>
  <si>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</si>
  <si>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</si>
  <si>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</si>
  <si>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</si>
  <si>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</si>
  <si>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</si>
  <si>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</si>
  <si>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</si>
  <si>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</si>
  <si>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</si>
  <si>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</si>
  <si>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</si>
  <si>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</si>
  <si>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</si>
  <si>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</si>
  <si>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</si>
  <si>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</si>
  <si>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</si>
  <si>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</si>
  <si>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</si>
  <si>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</si>
  <si>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</si>
  <si>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</si>
  <si>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</si>
  <si>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</si>
  <si>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</si>
  <si>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</si>
  <si>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</si>
  <si>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</si>
  <si>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</si>
  <si>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</si>
  <si>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</si>
  <si>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</si>
  <si>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</si>
  <si>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</si>
  <si>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</si>
  <si>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</si>
  <si>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</si>
  <si>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</si>
  <si>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</si>
  <si>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</si>
  <si>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</si>
  <si>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</si>
  <si>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</si>
  <si>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</si>
  <si>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</si>
  <si>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</si>
  <si>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</si>
  <si>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</si>
  <si>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</si>
  <si>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</si>
  <si>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</si>
  <si>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</si>
  <si>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</si>
  <si>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</si>
  <si>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</si>
  <si>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</si>
  <si>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</si>
  <si>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</si>
  <si>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</si>
  <si>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</si>
  <si>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</si>
  <si>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</si>
  <si>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</si>
  <si>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</si>
  <si>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</si>
  <si>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</si>
  <si>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</si>
  <si>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</si>
  <si>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</si>
  <si>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</si>
  <si>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</si>
  <si>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</si>
  <si>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</si>
  <si>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</si>
  <si>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</si>
  <si>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</si>
  <si>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</si>
  <si>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</si>
  <si>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</si>
  <si>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</si>
  <si>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</si>
  <si>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</si>
  <si>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</si>
  <si>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</si>
  <si>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</si>
  <si>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</si>
  <si>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</si>
  <si>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</si>
  <si>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</si>
  <si>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</si>
  <si>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</si>
  <si>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</si>
  <si>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</si>
  <si>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</si>
  <si>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</si>
  <si>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</si>
  <si>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</si>
  <si>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</si>
  <si>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</si>
  <si>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</si>
  <si>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</si>
  <si>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</si>
  <si>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</si>
  <si>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</si>
  <si>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</si>
  <si>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</si>
  <si>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</si>
  <si>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</si>
  <si>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</si>
  <si>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</si>
  <si>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</si>
  <si>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</si>
  <si>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</si>
  <si>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</si>
  <si>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</si>
  <si>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</si>
  <si>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</si>
  <si>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</si>
  <si>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</si>
  <si>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</si>
  <si>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</si>
  <si>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</si>
  <si>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</si>
  <si>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</si>
  <si>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</si>
  <si>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</si>
  <si>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</si>
  <si>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</si>
  <si>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</si>
  <si>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</si>
  <si>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</si>
  <si>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</si>
  <si>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</si>
  <si>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</si>
  <si>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</si>
  <si>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</si>
  <si>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</si>
  <si>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</si>
  <si>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</si>
  <si>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</si>
  <si>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</si>
  <si>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</si>
  <si>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</si>
  <si>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</si>
  <si>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</si>
  <si>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</si>
  <si>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</si>
  <si>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</si>
  <si>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</si>
  <si>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</si>
  <si>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</si>
  <si>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</si>
  <si>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</si>
  <si>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</si>
  <si>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</si>
  <si>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</si>
  <si>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</si>
  <si>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</si>
  <si>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</si>
  <si>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</si>
  <si>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</si>
  <si>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</si>
  <si>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</si>
  <si>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</si>
  <si>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</si>
  <si>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</si>
  <si>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</si>
  <si>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</si>
  <si>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</si>
  <si>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</si>
  <si>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</si>
  <si>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</si>
  <si>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</si>
  <si>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</si>
  <si>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</si>
  <si>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</si>
  <si>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</si>
  <si>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</si>
  <si>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</si>
  <si>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</si>
  <si>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</si>
  <si>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</si>
  <si>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</si>
  <si>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</si>
  <si>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</si>
  <si>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</si>
  <si>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</si>
  <si>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</si>
  <si>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</si>
  <si>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</si>
  <si>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</si>
  <si>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</si>
  <si>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</si>
  <si>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</si>
  <si>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</si>
  <si>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</si>
  <si>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</si>
  <si>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</si>
  <si>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</si>
  <si>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</si>
  <si>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</si>
  <si>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</si>
  <si>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</si>
  <si>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</si>
  <si>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</si>
  <si>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</si>
  <si>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</si>
  <si>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</si>
  <si>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</si>
  <si>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</si>
  <si>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</si>
  <si>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</si>
  <si>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</si>
  <si>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</si>
  <si>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</si>
  <si>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</si>
  <si>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</si>
  <si>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</si>
  <si>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</si>
  <si>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</si>
  <si>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</si>
  <si>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</si>
  <si>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</si>
  <si>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</si>
  <si>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</si>
  <si>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</si>
  <si>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</si>
  <si>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</si>
  <si>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</si>
  <si>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</si>
  <si>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</si>
  <si>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</si>
  <si>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</si>
  <si>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</si>
  <si>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</si>
  <si>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</si>
  <si>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</si>
  <si>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</si>
  <si>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</si>
  <si>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</si>
  <si>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</si>
  <si>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</si>
  <si>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</si>
  <si>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</si>
  <si>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</si>
  <si>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</si>
  <si>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</si>
  <si>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</si>
  <si>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</si>
  <si>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</si>
  <si>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</si>
  <si>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</si>
  <si>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</si>
  <si>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</si>
  <si>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</si>
  <si>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</si>
  <si>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</si>
  <si>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</si>
  <si>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</si>
  <si>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</si>
  <si>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</si>
  <si>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</si>
  <si>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</si>
  <si>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</si>
  <si>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</si>
  <si>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</si>
  <si>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</si>
  <si>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</si>
  <si>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</si>
  <si>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</si>
  <si>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</si>
  <si>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</si>
  <si>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</si>
  <si>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</si>
  <si>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</si>
  <si>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</si>
  <si>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</si>
  <si>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</si>
  <si>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</si>
  <si>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</si>
  <si>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</si>
  <si>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</si>
  <si>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</si>
  <si>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</si>
  <si>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</si>
  <si>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</si>
  <si>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</si>
  <si>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</si>
  <si>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</si>
  <si>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</si>
  <si>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</si>
  <si>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</si>
  <si>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</si>
  <si>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</si>
  <si>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</si>
  <si>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</si>
  <si>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</si>
  <si>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</si>
  <si>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</si>
  <si>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</si>
  <si>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</si>
  <si>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</si>
  <si>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</si>
  <si>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</si>
  <si>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</si>
  <si>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</si>
  <si>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</si>
  <si>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</si>
  <si>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</si>
  <si>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</si>
  <si>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</si>
  <si>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</si>
  <si>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</si>
  <si>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</si>
  <si>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</si>
  <si>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</si>
  <si>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</si>
  <si>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</si>
  <si>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</si>
  <si>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</si>
  <si>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</si>
  <si>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</si>
  <si>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</si>
  <si>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</si>
  <si>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</si>
  <si>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</si>
  <si>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</si>
  <si>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</si>
  <si>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</si>
  <si>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</si>
  <si>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</si>
  <si>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</si>
  <si>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</si>
  <si>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</si>
  <si>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</si>
  <si>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</si>
  <si>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</si>
  <si>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</si>
  <si>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</si>
  <si>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</si>
  <si>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</si>
  <si>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</si>
  <si>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</si>
  <si>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</si>
  <si>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</si>
  <si>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</si>
  <si>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</si>
  <si>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</si>
  <si>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</si>
  <si>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</si>
  <si>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</si>
  <si>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</si>
  <si>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</si>
  <si>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</si>
  <si>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</si>
  <si>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</si>
  <si>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</si>
  <si>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</si>
  <si>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</si>
  <si>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</si>
  <si>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</si>
  <si>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</si>
  <si>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</si>
  <si>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</si>
  <si>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</si>
  <si>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</si>
  <si>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</si>
  <si>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</si>
  <si>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</si>
  <si>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</si>
  <si>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</si>
  <si>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</si>
  <si>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</si>
  <si>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</si>
  <si>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</si>
  <si>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</si>
  <si>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</si>
  <si>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</si>
  <si>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</si>
  <si>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</si>
  <si>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</si>
  <si>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</si>
  <si>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</si>
  <si>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</si>
  <si>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</si>
  <si>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</si>
  <si>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</si>
  <si>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</si>
  <si>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</si>
  <si>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</si>
  <si>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</si>
  <si>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</si>
  <si>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</si>
  <si>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</si>
  <si>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</si>
  <si>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</si>
  <si>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</si>
  <si>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</si>
  <si>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</si>
  <si>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</si>
  <si>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</si>
  <si>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</si>
  <si>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</si>
  <si>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</si>
  <si>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</si>
  <si>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</si>
  <si>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</si>
  <si>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</si>
  <si>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</si>
  <si>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</si>
  <si>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</si>
  <si>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</si>
  <si>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</si>
  <si>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</si>
  <si>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</si>
  <si>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</si>
  <si>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</si>
  <si>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</si>
  <si>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</si>
  <si>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</si>
  <si>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</si>
  <si>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</si>
  <si>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</si>
  <si>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</si>
  <si>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</si>
  <si>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</si>
  <si>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</si>
  <si>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</si>
  <si>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</si>
  <si>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</si>
  <si>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</si>
  <si>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</si>
  <si>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</si>
  <si>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</si>
  <si>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</si>
  <si>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</si>
  <si>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</si>
  <si>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</si>
  <si>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</si>
  <si>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</si>
  <si>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</si>
  <si>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</si>
  <si>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</si>
  <si>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</si>
  <si>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</si>
  <si>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</si>
  <si>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</si>
  <si>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</si>
  <si>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</si>
  <si>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</si>
  <si>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</si>
  <si>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</si>
  <si>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</si>
  <si>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</si>
  <si>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</si>
  <si>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</si>
  <si>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</si>
  <si>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</si>
  <si>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</si>
  <si>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</si>
  <si>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</si>
  <si>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</si>
  <si>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</si>
  <si>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</si>
  <si>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</si>
  <si>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</si>
  <si>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</si>
  <si>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</si>
  <si>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</si>
  <si>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</si>
  <si>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</si>
  <si>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</si>
  <si>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</si>
  <si>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</si>
  <si>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</si>
  <si>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</si>
  <si>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</si>
  <si>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</si>
  <si>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</si>
  <si>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</si>
  <si>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</si>
  <si>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</si>
  <si>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</si>
  <si>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</si>
  <si>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</si>
  <si>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</si>
  <si>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</si>
  <si>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</si>
  <si>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</si>
  <si>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</si>
  <si>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</si>
  <si>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</si>
  <si>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</si>
  <si>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</si>
  <si>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</si>
  <si>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</si>
  <si>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</si>
  <si>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</si>
  <si>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</si>
  <si>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</si>
  <si>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</si>
  <si>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</si>
  <si>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</si>
  <si>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</si>
  <si>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</si>
  <si>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</si>
  <si>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</si>
  <si>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</si>
  <si>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</si>
  <si>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</si>
  <si>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</si>
  <si>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</si>
  <si>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</si>
  <si>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</si>
  <si>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</si>
  <si>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</si>
  <si>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</si>
  <si>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</si>
  <si>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</si>
  <si>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</si>
  <si>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</si>
  <si>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</si>
  <si>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</si>
  <si>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</si>
  <si>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</si>
  <si>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</si>
  <si>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</si>
  <si>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</si>
  <si>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</si>
  <si>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</si>
  <si>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</si>
  <si>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</si>
  <si>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</si>
  <si>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</si>
  <si>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</si>
  <si>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</si>
  <si>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</si>
  <si>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</si>
  <si>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</si>
  <si>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</si>
  <si>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</si>
  <si>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</si>
  <si>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</si>
  <si>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</si>
  <si>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</si>
  <si>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</si>
  <si>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</si>
  <si>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</si>
  <si>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</si>
  <si>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</si>
  <si>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</si>
  <si>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</si>
  <si>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</si>
  <si>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</si>
  <si>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</si>
  <si>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</si>
  <si>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</si>
  <si>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</si>
  <si>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</si>
  <si>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</si>
  <si>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</si>
  <si>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</si>
  <si>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</si>
  <si>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</si>
  <si>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</si>
  <si>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</si>
  <si>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</si>
  <si>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</si>
  <si>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</si>
  <si>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</si>
  <si>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</si>
  <si>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</si>
  <si>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</si>
  <si>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</si>
  <si>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</si>
  <si>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</si>
  <si>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</si>
  <si>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</si>
  <si>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</si>
  <si>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</si>
  <si>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</si>
  <si>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</si>
  <si>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</si>
  <si>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</si>
  <si>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</si>
  <si>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</si>
  <si>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</si>
  <si>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</si>
  <si>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</si>
  <si>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</si>
  <si>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</si>
  <si>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</si>
  <si>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</si>
  <si>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</si>
  <si>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</si>
  <si>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</si>
  <si>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</si>
  <si>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</si>
  <si>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</si>
  <si>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</si>
  <si>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</si>
  <si>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</si>
  <si>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</si>
  <si>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</si>
  <si>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</si>
  <si>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</si>
  <si>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</si>
  <si>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</si>
  <si>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</si>
  <si>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</si>
  <si>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</si>
  <si>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</si>
  <si>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</si>
  <si>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</si>
  <si>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</si>
  <si>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</si>
  <si>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</si>
  <si>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</si>
  <si>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</si>
  <si>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</si>
  <si>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</si>
  <si>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</si>
  <si>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</si>
  <si>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</si>
  <si>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</si>
  <si>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</si>
  <si>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</si>
  <si>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</si>
  <si>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</si>
  <si>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</si>
  <si>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</si>
  <si>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</si>
  <si>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</si>
  <si>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</si>
  <si>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</si>
  <si>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</si>
  <si>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</si>
  <si>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</si>
  <si>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</si>
  <si>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</si>
  <si>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</si>
  <si>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</si>
  <si>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</si>
  <si>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</si>
  <si>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</si>
  <si>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</si>
  <si>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</si>
  <si>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</si>
  <si>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</si>
  <si>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</si>
  <si>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</si>
  <si>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</si>
  <si>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</si>
  <si>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</si>
  <si>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</si>
  <si>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</si>
  <si>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</si>
  <si>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</si>
  <si>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</si>
  <si>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</si>
  <si>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</si>
  <si>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</si>
  <si>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</si>
  <si>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</si>
  <si>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</si>
  <si>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</si>
  <si>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</si>
  <si>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</si>
  <si>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</si>
  <si>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</si>
  <si>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</si>
  <si>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</si>
  <si>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</si>
  <si>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</si>
  <si>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</si>
  <si>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</si>
  <si>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</si>
  <si>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</si>
  <si>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</si>
  <si>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</si>
  <si>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</si>
  <si>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</si>
  <si>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</si>
  <si>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</si>
  <si>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</si>
  <si>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</si>
  <si>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</si>
  <si>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</si>
  <si>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</si>
  <si>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</si>
  <si>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</si>
  <si>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</si>
  <si>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</si>
  <si>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</si>
  <si>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</si>
  <si>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</si>
  <si>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</si>
  <si>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</si>
  <si>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</si>
  <si>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</si>
  <si>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</si>
  <si>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</si>
  <si>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</si>
  <si>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</si>
  <si>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</si>
  <si>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</si>
  <si>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</si>
  <si>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</si>
  <si>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</si>
  <si>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</si>
  <si>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</si>
  <si>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</si>
  <si>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</si>
  <si>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</si>
  <si>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</si>
  <si>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</si>
  <si>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</si>
  <si>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</si>
  <si>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</si>
  <si>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</si>
  <si>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</si>
  <si>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</si>
  <si>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</si>
  <si>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</si>
  <si>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</si>
  <si>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</si>
  <si>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</si>
  <si>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</si>
  <si>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</si>
  <si>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</si>
  <si>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</si>
  <si>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</si>
  <si>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</si>
  <si>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</si>
  <si>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</si>
  <si>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</si>
  <si>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</si>
  <si>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</si>
  <si>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</si>
  <si>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</si>
  <si>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</si>
  <si>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</si>
  <si>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</si>
  <si>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</si>
  <si>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</si>
  <si>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</si>
  <si>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</si>
  <si>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</si>
  <si>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</si>
  <si>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</si>
  <si>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</si>
  <si>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</si>
  <si>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</si>
  <si>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</si>
  <si>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</si>
  <si>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</si>
  <si>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</si>
  <si>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</si>
  <si>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</si>
  <si>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</si>
  <si>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</si>
  <si>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</si>
  <si>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</si>
  <si>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</si>
  <si>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</si>
  <si>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</si>
  <si>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</si>
  <si>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</si>
  <si>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</si>
  <si>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</si>
  <si>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</si>
  <si>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</si>
  <si>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</si>
  <si>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</si>
  <si>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</si>
  <si>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</si>
  <si>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</si>
  <si>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</si>
  <si>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</si>
  <si>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</si>
  <si>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</si>
  <si>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</si>
  <si>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</si>
  <si>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</si>
  <si>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</si>
  <si>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</si>
  <si>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</si>
  <si>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</si>
  <si>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</si>
  <si>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</si>
  <si>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</si>
  <si>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</si>
  <si>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</si>
  <si>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</si>
  <si>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</si>
  <si>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</si>
  <si>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</si>
  <si>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</si>
  <si>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</si>
  <si>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</si>
  <si>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</si>
  <si>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</si>
  <si>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</si>
  <si>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</si>
  <si>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</si>
  <si>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</si>
  <si>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</si>
  <si>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</si>
  <si>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</si>
  <si>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</si>
  <si>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</si>
  <si>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</si>
  <si>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</si>
  <si>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</si>
  <si>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</si>
  <si>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</si>
  <si>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</si>
  <si>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</si>
  <si>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</si>
  <si>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</si>
  <si>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</si>
  <si>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</si>
  <si>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</si>
  <si>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</si>
  <si>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</si>
  <si>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</si>
  <si>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</si>
  <si>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</si>
  <si>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</si>
  <si>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</si>
  <si>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</si>
  <si>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</si>
  <si>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</si>
  <si>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</si>
  <si>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</si>
  <si>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</si>
  <si>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</si>
  <si>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</si>
  <si>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</si>
  <si>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</si>
  <si>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</si>
  <si>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</si>
  <si>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</si>
  <si>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</si>
  <si>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</si>
  <si>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</si>
  <si>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</si>
  <si>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</si>
  <si>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</si>
  <si>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</si>
  <si>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</si>
  <si>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</si>
  <si>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</si>
  <si>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</si>
  <si>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</si>
  <si>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</si>
  <si>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</si>
  <si>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</si>
  <si>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</si>
  <si>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</si>
  <si>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</si>
  <si>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</si>
  <si>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</si>
  <si>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</si>
  <si>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</si>
  <si>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</si>
  <si>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</si>
  <si>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</si>
  <si>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</si>
  <si>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</si>
  <si>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</si>
  <si>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</si>
  <si>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</si>
  <si>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</si>
  <si>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</si>
  <si>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</si>
  <si>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</si>
  <si>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</si>
  <si>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</si>
  <si>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</si>
  <si>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</si>
  <si>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</si>
  <si>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</si>
  <si>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</si>
  <si>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</si>
  <si>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</si>
  <si>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</si>
  <si>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</si>
  <si>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</si>
  <si>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</si>
  <si>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</si>
  <si>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</si>
  <si>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</si>
  <si>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</si>
  <si>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</si>
  <si>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</si>
  <si>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</si>
  <si>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</si>
  <si>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</si>
  <si>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</si>
  <si>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</si>
  <si>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</si>
  <si>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</si>
  <si>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</si>
  <si>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</si>
  <si>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</si>
  <si>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</si>
  <si>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</si>
  <si>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</si>
  <si>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</si>
  <si>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</si>
  <si>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</si>
  <si>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</si>
  <si>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</si>
  <si>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</si>
  <si>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</si>
  <si>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</si>
  <si>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</si>
  <si>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</si>
  <si>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</si>
  <si>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</si>
  <si>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</si>
  <si>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</si>
  <si>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</si>
  <si>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</si>
  <si>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</si>
  <si>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</si>
  <si>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</si>
  <si>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</si>
  <si>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</si>
  <si>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</si>
  <si>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</si>
  <si>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</si>
  <si>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</si>
  <si>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</si>
  <si>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</si>
  <si>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</si>
  <si>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</si>
  <si>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</si>
  <si>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</si>
  <si>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</si>
  <si>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</si>
  <si>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</si>
  <si>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</si>
  <si>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</si>
  <si>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</si>
  <si>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</si>
  <si>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</si>
  <si>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</si>
  <si>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</si>
  <si>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</si>
  <si>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</si>
  <si>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</si>
  <si>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</si>
  <si>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</si>
  <si>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</si>
  <si>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</si>
  <si>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</si>
  <si>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</si>
  <si>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</si>
  <si>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</si>
  <si>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</si>
  <si>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</si>
  <si>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</si>
  <si>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</si>
  <si>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</si>
  <si>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</si>
  <si>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</si>
  <si>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</si>
  <si>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</si>
  <si>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</si>
  <si>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</si>
  <si>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</si>
  <si>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</si>
  <si>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</si>
  <si>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</si>
  <si>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</si>
  <si>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</si>
  <si>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</si>
  <si>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</si>
  <si>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</si>
  <si>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</si>
  <si>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</si>
  <si>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</si>
  <si>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</si>
  <si>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</si>
  <si>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</si>
  <si>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</si>
  <si>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</si>
  <si>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</si>
  <si>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</si>
  <si>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</si>
  <si>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</si>
  <si>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</si>
  <si>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</si>
  <si>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</si>
  <si>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</si>
  <si>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</si>
  <si>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</si>
  <si>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</si>
  <si>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</si>
  <si>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</si>
  <si>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</si>
  <si>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</si>
  <si>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</si>
  <si>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</si>
  <si>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</si>
  <si>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</si>
  <si>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</si>
  <si>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</si>
  <si>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</si>
  <si>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</si>
  <si>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</si>
  <si>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</si>
  <si>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</si>
  <si>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</si>
  <si>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</si>
  <si>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</si>
  <si>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</si>
  <si>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</si>
  <si>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</si>
  <si>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</si>
  <si>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</si>
  <si>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</si>
  <si>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</si>
  <si>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</si>
  <si>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</si>
  <si>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</si>
  <si>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</si>
  <si>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</si>
  <si>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</si>
  <si>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</si>
  <si>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</si>
  <si>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</si>
  <si>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</si>
  <si>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</si>
  <si>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</si>
  <si>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</si>
  <si>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</si>
  <si>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</si>
  <si>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</si>
  <si>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</si>
  <si>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</si>
  <si>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</si>
  <si>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</si>
  <si>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</si>
  <si>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</si>
  <si>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</si>
  <si>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</si>
  <si>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</si>
  <si>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</si>
  <si>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</si>
  <si>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</si>
  <si>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</si>
  <si>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</si>
  <si>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</si>
  <si>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</si>
  <si>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</si>
  <si>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</si>
  <si>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</si>
  <si>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</si>
  <si>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</si>
  <si>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</si>
  <si>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</si>
  <si>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</si>
  <si>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</si>
  <si>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</si>
  <si>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</si>
  <si>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</si>
  <si>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</si>
  <si>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</si>
  <si>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</si>
  <si>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</si>
  <si>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</si>
  <si>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</si>
  <si>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</si>
  <si>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</si>
  <si>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</si>
  <si>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</si>
  <si>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</si>
  <si>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</si>
  <si>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</si>
  <si>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</si>
  <si>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</si>
  <si>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</si>
  <si>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</si>
  <si>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</si>
  <si>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</si>
  <si>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</si>
  <si>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</si>
  <si>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</si>
  <si>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</si>
  <si>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</si>
  <si>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</si>
  <si>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</si>
  <si>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</si>
  <si>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</si>
  <si>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</si>
  <si>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</si>
  <si>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</si>
  <si>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</si>
  <si>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</si>
  <si>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</si>
  <si>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</si>
  <si>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</si>
  <si>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</si>
  <si>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</si>
  <si>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</si>
  <si>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</si>
  <si>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</si>
  <si>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</si>
  <si>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</si>
  <si>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</si>
  <si>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</si>
  <si>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</si>
  <si>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</si>
  <si>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</si>
  <si>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</si>
  <si>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</si>
  <si>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</si>
  <si>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</si>
  <si>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</si>
  <si>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</si>
  <si>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</si>
  <si>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</si>
  <si>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</si>
  <si>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</si>
  <si>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</si>
  <si>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</si>
  <si>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</si>
  <si>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</si>
  <si>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</si>
  <si>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</si>
  <si>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</si>
  <si>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</si>
  <si>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</si>
  <si>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</si>
  <si>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</si>
  <si>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</si>
  <si>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</si>
  <si>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</si>
  <si>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</si>
  <si>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</si>
  <si>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</si>
  <si>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</si>
  <si>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</si>
  <si>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</si>
  <si>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</si>
  <si>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</si>
  <si>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</si>
  <si>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</si>
  <si>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</si>
  <si>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</si>
  <si>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</si>
  <si>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</si>
  <si>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</si>
  <si>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</si>
  <si>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</si>
  <si>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</si>
  <si>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</si>
  <si>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</si>
  <si>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</si>
  <si>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</si>
  <si>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</si>
  <si>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</si>
  <si>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</si>
  <si>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</si>
  <si>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</si>
  <si>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</si>
  <si>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</si>
  <si>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</si>
  <si>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</si>
  <si>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</si>
  <si>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</si>
  <si>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</si>
  <si>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</si>
  <si>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</si>
  <si>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</si>
  <si>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</si>
  <si>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</si>
  <si>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</si>
  <si>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</si>
  <si>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</si>
  <si>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</si>
  <si>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</si>
  <si>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</si>
  <si>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</si>
  <si>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</si>
  <si>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</si>
  <si>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</si>
  <si>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</si>
  <si>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</si>
  <si>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</si>
  <si>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</si>
  <si>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</si>
  <si>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</si>
  <si>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</si>
  <si>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</si>
  <si>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</si>
  <si>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</si>
  <si>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</si>
  <si>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</si>
  <si>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</si>
  <si>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</si>
  <si>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</si>
  <si>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</si>
  <si>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</si>
  <si>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</si>
  <si>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</si>
  <si>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</si>
  <si>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</si>
  <si>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</si>
  <si>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</si>
  <si>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</si>
  <si>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</si>
  <si>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</si>
  <si>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</si>
  <si>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</si>
  <si>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</si>
  <si>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</si>
  <si>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</si>
  <si>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</si>
  <si>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</si>
  <si>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</si>
  <si>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</si>
  <si>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</si>
  <si>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</si>
  <si>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</si>
  <si>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</si>
  <si>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</si>
  <si>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</si>
  <si>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</si>
  <si>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</si>
  <si>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</si>
  <si>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</si>
  <si>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</si>
  <si>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</si>
  <si>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</si>
  <si>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</si>
  <si>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</si>
  <si>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</si>
  <si>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</si>
  <si>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</si>
  <si>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</si>
  <si>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</si>
  <si>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</si>
  <si>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</si>
  <si>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</si>
  <si>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</si>
  <si>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</si>
  <si>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</si>
  <si>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</si>
  <si>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</si>
  <si>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</si>
  <si>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</si>
  <si>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</si>
  <si>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</si>
  <si>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</si>
  <si>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</si>
  <si>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</si>
  <si>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</si>
  <si>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</si>
  <si>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</si>
  <si>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</si>
  <si>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</si>
  <si>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</si>
  <si>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</si>
  <si>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</si>
  <si>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</si>
  <si>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</si>
  <si>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</si>
  <si>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</si>
  <si>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</si>
  <si>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</si>
  <si>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</si>
  <si>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</si>
  <si>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</si>
  <si>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</si>
  <si>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</si>
  <si>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</si>
  <si>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</si>
  <si>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</si>
  <si>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</si>
  <si>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</si>
  <si>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</si>
  <si>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</si>
  <si>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</si>
  <si>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</si>
  <si>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</si>
  <si>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</si>
  <si>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</si>
  <si>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</si>
  <si>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</si>
  <si>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</si>
  <si>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</si>
  <si>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</si>
  <si>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</si>
  <si>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</si>
  <si>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</si>
  <si>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</si>
  <si>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</si>
  <si>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</si>
  <si>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</si>
  <si>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</si>
  <si>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</si>
  <si>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</si>
  <si>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</si>
  <si>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</si>
  <si>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</si>
  <si>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</si>
  <si>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</si>
  <si>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</si>
  <si>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</si>
  <si>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</si>
  <si>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</si>
  <si>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</si>
  <si>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</si>
  <si>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</si>
  <si>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</si>
  <si>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</si>
  <si>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</si>
  <si>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</si>
  <si>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</si>
  <si>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</si>
  <si>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</si>
  <si>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</si>
  <si>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</si>
  <si>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</si>
  <si>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</si>
  <si>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</si>
  <si>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</si>
  <si>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</si>
  <si>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</si>
  <si>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</si>
  <si>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</si>
  <si>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</si>
  <si>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</si>
  <si>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</si>
  <si>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</si>
  <si>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</si>
  <si>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</si>
  <si>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</si>
  <si>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</si>
  <si>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</si>
  <si>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</si>
  <si>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</si>
  <si>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</si>
  <si>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</si>
  <si>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</si>
  <si>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</si>
  <si>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</si>
  <si>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</si>
  <si>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</si>
  <si>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</si>
  <si>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</si>
  <si>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</si>
  <si>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</si>
  <si>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</si>
  <si>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</si>
  <si>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</si>
  <si>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</si>
  <si>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</si>
  <si>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</si>
  <si>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</si>
  <si>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</si>
  <si>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</si>
  <si>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</si>
  <si>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</si>
  <si>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</si>
  <si>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</si>
  <si>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</si>
  <si>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</si>
  <si>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</si>
  <si>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</si>
  <si>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</si>
  <si>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</si>
  <si>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</si>
  <si>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</si>
  <si>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</si>
  <si>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</si>
  <si>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</si>
  <si>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</si>
  <si>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</si>
  <si>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</si>
  <si>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</si>
  <si>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</si>
  <si>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</si>
  <si>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</si>
  <si>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</si>
  <si>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</si>
  <si>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</si>
  <si>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</si>
  <si>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</si>
  <si>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</si>
  <si>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</si>
  <si>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</si>
  <si>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</si>
  <si>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</si>
  <si>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</si>
  <si>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</si>
  <si>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</si>
  <si>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</si>
  <si>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</si>
  <si>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</si>
  <si>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</si>
  <si>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</si>
  <si>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</si>
  <si>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</si>
  <si>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</si>
  <si>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</si>
  <si>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</si>
  <si>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</si>
  <si>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</si>
  <si>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</si>
  <si>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</si>
  <si>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</si>
  <si>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</si>
  <si>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</si>
  <si>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</si>
  <si>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</si>
  <si>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</si>
  <si>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</si>
  <si>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</si>
  <si>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</si>
  <si>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</si>
  <si>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</si>
  <si>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</si>
  <si>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</si>
  <si>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</si>
  <si>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</si>
  <si>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</si>
  <si>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</si>
  <si>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</si>
  <si>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</si>
  <si>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</si>
  <si>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</si>
  <si>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</si>
  <si>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</si>
  <si>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</si>
  <si>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</si>
  <si>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</si>
  <si>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</si>
  <si>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</si>
  <si>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</si>
  <si>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</si>
  <si>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</si>
  <si>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</si>
  <si>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</si>
  <si>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</si>
  <si>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</si>
  <si>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</si>
  <si>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</si>
  <si>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</si>
  <si>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</si>
  <si>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</si>
  <si>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</si>
  <si>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</si>
  <si>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</si>
  <si>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</si>
  <si>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</si>
  <si>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</si>
  <si>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</si>
  <si>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</si>
  <si>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</si>
  <si>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</si>
  <si>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</si>
  <si>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</si>
  <si>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</si>
  <si>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</si>
  <si>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</si>
  <si>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</si>
  <si>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</si>
  <si>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</si>
  <si>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</si>
  <si>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</si>
  <si>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</si>
  <si>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</si>
  <si>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</si>
  <si>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</si>
  <si>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</si>
  <si>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</si>
  <si>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</si>
  <si>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</si>
  <si>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</si>
  <si>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</si>
  <si>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</si>
  <si>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</si>
  <si>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</si>
  <si>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</si>
  <si>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</si>
  <si>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</si>
  <si>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</si>
  <si>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</si>
  <si>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</si>
  <si>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</si>
  <si>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</si>
  <si>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</si>
  <si>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</si>
  <si>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</si>
  <si>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</si>
  <si>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</si>
  <si>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</si>
  <si>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</si>
  <si>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</si>
  <si>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</si>
  <si>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</si>
  <si>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</si>
  <si>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</si>
  <si>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</si>
  <si>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</si>
  <si>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</si>
  <si>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</si>
  <si>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</si>
  <si>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</si>
  <si>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</si>
  <si>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</si>
  <si>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</si>
  <si>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</si>
  <si>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</si>
  <si>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</si>
  <si>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</si>
  <si>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</si>
  <si>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</si>
  <si>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</si>
  <si>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</si>
  <si>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</si>
  <si>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</si>
  <si>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</si>
  <si>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</si>
  <si>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</si>
  <si>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</si>
  <si>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</si>
  <si>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</si>
  <si>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</si>
  <si>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</si>
  <si>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</si>
  <si>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</si>
  <si>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</si>
  <si>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</si>
  <si>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</si>
  <si>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</si>
  <si>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</si>
  <si>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</si>
  <si>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</si>
  <si>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</si>
  <si>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</si>
  <si>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</si>
  <si>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</si>
  <si>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</si>
  <si>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</si>
  <si>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</si>
  <si>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</si>
  <si>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</si>
  <si>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</si>
  <si>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</si>
  <si>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</si>
  <si>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</si>
  <si>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</si>
  <si>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</si>
  <si>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</si>
  <si>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</si>
  <si>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</si>
  <si>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</si>
  <si>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</si>
  <si>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</si>
  <si>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</si>
  <si>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</si>
  <si>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</si>
  <si>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</si>
  <si>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</si>
  <si>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</si>
  <si>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</si>
  <si>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</si>
  <si>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</si>
  <si>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</si>
  <si>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</si>
  <si>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</si>
  <si>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</si>
  <si>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</si>
  <si>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</si>
  <si>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</si>
  <si>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</si>
  <si>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</si>
  <si>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</si>
  <si>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</si>
  <si>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</si>
  <si>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</si>
  <si>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</si>
  <si>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</si>
  <si>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</si>
  <si>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</si>
  <si>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</si>
  <si>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</si>
  <si>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</si>
  <si>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</si>
  <si>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</si>
  <si>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</si>
  <si>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</si>
  <si>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</si>
  <si>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</si>
  <si>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</si>
  <si>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</si>
  <si>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</si>
  <si>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</si>
  <si>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</si>
  <si>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</si>
  <si>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</si>
  <si>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</si>
  <si>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</si>
  <si>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</si>
  <si>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</si>
  <si>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</si>
  <si>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</si>
  <si>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</si>
  <si>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</si>
  <si>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</si>
  <si>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</si>
  <si>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</si>
  <si>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</si>
  <si>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</si>
  <si>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</si>
  <si>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</si>
  <si>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</si>
  <si>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</si>
  <si>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</si>
  <si>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</si>
  <si>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</si>
  <si>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</si>
  <si>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</si>
  <si>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</si>
  <si>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</si>
  <si>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</si>
  <si>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</si>
  <si>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</si>
  <si>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</si>
  <si>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</si>
  <si>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</si>
  <si>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</si>
  <si>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</si>
  <si>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</si>
  <si>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</si>
  <si>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</si>
  <si>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</si>
  <si>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</si>
  <si>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</si>
  <si>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</si>
  <si>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</si>
  <si>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</si>
  <si>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</si>
  <si>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</si>
  <si>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</si>
  <si>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</si>
  <si>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</si>
  <si>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</si>
  <si>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</si>
  <si>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</si>
  <si>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</si>
  <si>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</si>
  <si>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</si>
  <si>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</si>
  <si>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</si>
  <si>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</si>
  <si>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</si>
  <si>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</si>
  <si>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</si>
  <si>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</si>
  <si>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</si>
  <si>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</si>
  <si>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</si>
  <si>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</si>
  <si>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</si>
  <si>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</si>
  <si>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</si>
  <si>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</si>
  <si>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</si>
  <si>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</si>
  <si>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</si>
  <si>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</si>
  <si>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</si>
  <si>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</si>
  <si>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</si>
  <si>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</si>
  <si>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</si>
  <si>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</si>
  <si>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</si>
  <si>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</si>
  <si>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</si>
  <si>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</si>
  <si>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</si>
  <si>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</si>
  <si>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</si>
  <si>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</si>
  <si>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</si>
  <si>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</si>
  <si>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</si>
  <si>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</si>
  <si>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</si>
  <si>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</si>
  <si>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</si>
  <si>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</si>
  <si>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</si>
  <si>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</si>
  <si>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</si>
  <si>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</si>
  <si>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</si>
  <si>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</si>
  <si>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</si>
  <si>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</si>
  <si>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</si>
  <si>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</si>
  <si>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</si>
  <si>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</si>
  <si>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</si>
  <si>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</si>
  <si>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</si>
  <si>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</si>
  <si>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</si>
  <si>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</si>
  <si>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</si>
  <si>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</si>
  <si>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</si>
  <si>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</si>
  <si>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</si>
  <si>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</si>
  <si>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</si>
  <si>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</si>
  <si>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</si>
  <si>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</si>
  <si>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</si>
  <si>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</si>
  <si>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</si>
  <si>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</si>
  <si>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</si>
  <si>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</si>
  <si>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</si>
  <si>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</si>
  <si>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</si>
  <si>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</si>
  <si>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</si>
  <si>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</si>
  <si>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</si>
  <si>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</si>
  <si>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</si>
  <si>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</si>
  <si>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</si>
  <si>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</si>
  <si>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</si>
  <si>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</si>
  <si>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</si>
  <si>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</si>
  <si>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</si>
  <si>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</si>
  <si>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</si>
  <si>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</si>
  <si>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</si>
  <si>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</si>
  <si>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</si>
  <si>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</si>
  <si>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</si>
  <si>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</si>
  <si>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</si>
  <si>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</si>
  <si>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</si>
  <si>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</si>
  <si>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</si>
  <si>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</si>
  <si>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</si>
  <si>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</si>
  <si>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</si>
  <si>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</si>
  <si>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</si>
  <si>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</si>
  <si>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</si>
  <si>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</si>
  <si>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</si>
  <si>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</si>
  <si>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</si>
  <si>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</si>
  <si>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</si>
  <si>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</si>
  <si>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</si>
  <si>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</si>
  <si>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</si>
  <si>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</si>
  <si>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</si>
  <si>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</si>
  <si>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</si>
  <si>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</si>
  <si>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</si>
  <si>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</si>
  <si>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</si>
  <si>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</si>
  <si>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</si>
  <si>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</si>
  <si>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</si>
  <si>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</si>
  <si>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</si>
  <si>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</si>
  <si>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</si>
  <si>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</si>
  <si>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</si>
  <si>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</si>
  <si>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</si>
  <si>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</si>
  <si>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</si>
  <si>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</si>
  <si>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</si>
  <si>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</si>
  <si>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</si>
  <si>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</si>
  <si>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</si>
  <si>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</si>
  <si>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</si>
  <si>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</si>
  <si>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</si>
  <si>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</si>
  <si>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</si>
  <si>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</si>
  <si>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</si>
  <si>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</si>
  <si>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</si>
  <si>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</si>
  <si>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</si>
  <si>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</si>
  <si>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</si>
  <si>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</si>
  <si>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</si>
  <si>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</si>
  <si>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</si>
  <si>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</si>
  <si>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</si>
  <si>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</si>
  <si>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</si>
  <si>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</si>
  <si>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</si>
  <si>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</si>
  <si>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</si>
  <si>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</si>
  <si>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</si>
  <si>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</si>
  <si>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</si>
  <si>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</si>
  <si>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</si>
  <si>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</si>
  <si>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</si>
  <si>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</si>
  <si>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</si>
  <si>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</si>
  <si>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</si>
  <si>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</si>
  <si>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</si>
  <si>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</si>
  <si>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</si>
  <si>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</si>
  <si>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</si>
  <si>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</si>
  <si>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</si>
  <si>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</si>
  <si>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</si>
  <si>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</si>
  <si>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</si>
  <si>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</si>
  <si>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</si>
  <si>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</si>
  <si>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</si>
  <si>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</si>
  <si>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</si>
  <si>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</si>
  <si>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</si>
  <si>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</si>
  <si>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</si>
  <si>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</si>
  <si>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</si>
  <si>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</si>
  <si>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</si>
  <si>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</si>
  <si>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</si>
  <si>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</si>
  <si>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</si>
  <si>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</si>
  <si>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</si>
  <si>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</si>
  <si>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</si>
  <si>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</si>
  <si>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</si>
  <si>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</si>
  <si>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</si>
  <si>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</si>
  <si>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</si>
  <si>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</si>
  <si>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</si>
  <si>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</si>
  <si>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</si>
  <si>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</si>
  <si>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</si>
  <si>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</si>
  <si>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</si>
  <si>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</si>
  <si>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</si>
  <si>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</si>
  <si>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</si>
  <si>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</si>
  <si>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</si>
  <si>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</si>
  <si>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</si>
  <si>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</si>
  <si>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</si>
  <si>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</si>
  <si>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</si>
  <si>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</si>
  <si>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</si>
  <si>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</si>
  <si>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</si>
  <si>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</si>
  <si>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</si>
  <si>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</si>
  <si>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</si>
  <si>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</si>
  <si>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</si>
  <si>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</si>
  <si>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</si>
  <si>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</si>
  <si>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</si>
  <si>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</si>
  <si>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</si>
  <si>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</si>
  <si>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</si>
  <si>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</si>
  <si>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</si>
  <si>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</si>
  <si>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</si>
  <si>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</si>
  <si>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</si>
  <si>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</si>
  <si>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</si>
  <si>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</si>
  <si>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</si>
  <si>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</si>
  <si>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</si>
  <si>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</si>
  <si>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</si>
  <si>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</si>
  <si>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</si>
  <si>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</si>
  <si>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</si>
  <si>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</si>
  <si>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</si>
  <si>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</si>
  <si>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</si>
  <si>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</si>
  <si>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</si>
  <si>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</si>
  <si>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</si>
  <si>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</si>
  <si>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</si>
  <si>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</si>
  <si>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</si>
  <si>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</si>
  <si>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</si>
  <si>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</si>
  <si>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</si>
  <si>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</si>
  <si>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</si>
  <si>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</si>
  <si>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</si>
  <si>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</si>
  <si>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</si>
  <si>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</si>
  <si>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</si>
  <si>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</si>
  <si>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</si>
  <si>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</si>
  <si>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</si>
  <si>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</si>
  <si>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</si>
  <si>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</si>
  <si>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</si>
  <si>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</si>
  <si>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</si>
  <si>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</si>
  <si>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</si>
  <si>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</si>
  <si>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</si>
  <si>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</si>
  <si>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</si>
  <si>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</si>
  <si>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</si>
  <si>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</si>
  <si>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</si>
  <si>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</si>
  <si>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</si>
  <si>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</si>
  <si>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</si>
  <si>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</si>
  <si>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</si>
  <si>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</si>
  <si>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</si>
  <si>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</si>
  <si>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</si>
  <si>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</si>
  <si>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</si>
  <si>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</si>
  <si>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</si>
  <si>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</si>
  <si>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</si>
  <si>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</si>
  <si>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</si>
  <si>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</si>
  <si>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</si>
  <si>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</si>
  <si>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</si>
  <si>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</si>
  <si>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</si>
  <si>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</si>
  <si>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</si>
  <si>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</si>
  <si>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</si>
  <si>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</si>
  <si>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</si>
  <si>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</si>
  <si>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</si>
  <si>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</si>
  <si>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</si>
  <si>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</si>
  <si>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</si>
  <si>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</si>
  <si>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</si>
  <si>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</si>
  <si>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</si>
  <si>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</si>
  <si>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</si>
  <si>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</si>
  <si>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</si>
  <si>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</si>
  <si>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</si>
  <si>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</si>
  <si>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</si>
  <si>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</si>
  <si>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</si>
  <si>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</si>
  <si>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</si>
  <si>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</si>
  <si>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</si>
  <si>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</si>
  <si>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</si>
  <si>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</si>
  <si>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</si>
  <si>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</si>
  <si>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</si>
  <si>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</si>
  <si>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</si>
  <si>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</si>
  <si>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</si>
  <si>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</si>
  <si>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</si>
  <si>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</si>
  <si>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</si>
  <si>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</si>
  <si>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</si>
  <si>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</si>
  <si>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</si>
  <si>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</si>
  <si>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</si>
  <si>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</si>
  <si>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</si>
  <si>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</si>
  <si>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</si>
  <si>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</si>
  <si>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</si>
  <si>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</si>
  <si>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</si>
  <si>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</si>
  <si>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</si>
  <si>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</si>
  <si>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</si>
  <si>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</si>
  <si>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</si>
  <si>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</si>
  <si>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</si>
  <si>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</si>
  <si>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</si>
  <si>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</si>
  <si>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</si>
  <si>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</si>
  <si>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</si>
  <si>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</si>
  <si>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</si>
  <si>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</si>
  <si>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</si>
  <si>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</si>
  <si>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</si>
  <si>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</si>
  <si>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</si>
  <si>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</si>
  <si>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</si>
  <si>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</si>
  <si>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</si>
  <si>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</si>
  <si>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</si>
  <si>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</si>
  <si>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</si>
  <si>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</si>
  <si>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</si>
  <si>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</si>
  <si>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</si>
  <si>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</si>
  <si>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</si>
  <si>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</si>
  <si>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</si>
  <si>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</si>
  <si>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</si>
  <si>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</si>
  <si>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</si>
  <si>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</si>
  <si>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</si>
  <si>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</si>
  <si>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</si>
  <si>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</si>
  <si>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</si>
  <si>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</si>
  <si>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</si>
  <si>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</si>
  <si>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</si>
  <si>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</si>
  <si>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</si>
  <si>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</si>
  <si>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</si>
  <si>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</si>
  <si>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</si>
  <si>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</si>
  <si>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</si>
  <si>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</si>
  <si>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</si>
  <si>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</si>
  <si>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</si>
  <si>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</si>
  <si>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</si>
  <si>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</si>
  <si>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</si>
  <si>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</si>
  <si>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</si>
  <si>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</si>
  <si>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</si>
  <si>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</si>
  <si>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</si>
  <si>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</si>
  <si>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</si>
  <si>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</si>
  <si>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</si>
  <si>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</si>
  <si>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</si>
  <si>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</si>
  <si>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</si>
  <si>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</si>
  <si>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</si>
  <si>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</si>
  <si>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</si>
  <si>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</si>
  <si>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</si>
  <si>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</si>
  <si>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</si>
  <si>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</si>
  <si>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</si>
  <si>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</si>
  <si>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</si>
  <si>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</si>
  <si>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</si>
  <si>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</si>
  <si>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</si>
  <si>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</si>
  <si>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</si>
  <si>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</si>
  <si>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</si>
  <si>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</si>
  <si>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</si>
  <si>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</si>
  <si>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</si>
  <si>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</si>
  <si>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</si>
  <si>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</si>
  <si>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</si>
  <si>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</si>
  <si>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</si>
  <si>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</si>
  <si>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</si>
  <si>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</si>
  <si>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</si>
  <si>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</si>
  <si>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</si>
  <si>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</si>
  <si>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</si>
  <si>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</si>
  <si>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</si>
  <si>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</si>
  <si>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</si>
  <si>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</si>
  <si>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</si>
  <si>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</si>
  <si>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</si>
  <si>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</si>
  <si>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</si>
  <si>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</si>
  <si>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</si>
  <si>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</si>
  <si>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</si>
  <si>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</si>
  <si>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</si>
  <si>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</si>
  <si>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</si>
  <si>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</si>
  <si>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</si>
  <si>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</si>
  <si>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</si>
  <si>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</si>
  <si>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</si>
  <si>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</si>
  <si>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</si>
  <si>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</si>
  <si>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</si>
  <si>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</si>
  <si>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</si>
  <si>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</si>
  <si>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</si>
  <si>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</si>
  <si>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</si>
  <si>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</si>
  <si>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</si>
  <si>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</si>
  <si>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</si>
  <si>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</si>
  <si>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</si>
  <si>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</si>
  <si>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</si>
  <si>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</si>
  <si>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</si>
  <si>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</si>
  <si>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</si>
  <si>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</si>
  <si>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</si>
  <si>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</si>
  <si>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</si>
  <si>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</si>
  <si>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</si>
  <si>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</si>
  <si>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</si>
  <si>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</si>
  <si>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</si>
  <si>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</si>
  <si>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</si>
  <si>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</si>
  <si>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</si>
  <si>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</si>
  <si>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</si>
  <si>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</si>
  <si>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</si>
  <si>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</si>
  <si>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</si>
  <si>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</si>
  <si>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</si>
  <si>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</si>
  <si>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</si>
  <si>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</si>
  <si>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</si>
  <si>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</si>
  <si>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</si>
  <si>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</si>
  <si>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</si>
  <si>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</si>
  <si>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</si>
  <si>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</si>
  <si>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</si>
  <si>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</si>
  <si>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</si>
  <si>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</si>
  <si>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</si>
  <si>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</si>
  <si>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</si>
  <si>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</si>
  <si>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</si>
  <si>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</si>
  <si>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</si>
  <si>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</si>
  <si>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</si>
  <si>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</si>
  <si>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</si>
  <si>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</si>
  <si>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</si>
  <si>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</si>
  <si>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</si>
  <si>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</si>
  <si>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</si>
  <si>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</si>
  <si>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</si>
  <si>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</si>
  <si>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</si>
  <si>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</si>
  <si>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</si>
  <si>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</si>
  <si>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</si>
  <si>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</si>
  <si>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</si>
  <si>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</si>
  <si>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</si>
  <si>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</si>
  <si>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</si>
  <si>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</si>
  <si>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</si>
  <si>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</si>
  <si>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</si>
  <si>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</si>
  <si>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</si>
  <si>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</si>
  <si>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</si>
  <si>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</si>
  <si>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</si>
  <si>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</si>
  <si>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</si>
  <si>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</si>
  <si>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</si>
  <si>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</si>
  <si>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</si>
  <si>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</si>
  <si>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</si>
  <si>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</si>
  <si>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</si>
  <si>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</si>
  <si>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</si>
  <si>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</si>
  <si>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</si>
  <si>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</si>
  <si>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</si>
  <si>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</si>
  <si>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</si>
  <si>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</si>
  <si>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</si>
  <si>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</si>
  <si>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</si>
  <si>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</si>
  <si>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</si>
  <si>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</si>
  <si>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</si>
  <si>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</si>
  <si>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</si>
  <si>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</si>
  <si>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</si>
  <si>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</si>
  <si>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</si>
  <si>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</si>
  <si>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</si>
  <si>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</si>
  <si>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</si>
  <si>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</si>
  <si>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</si>
  <si>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</si>
  <si>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</si>
  <si>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</si>
  <si>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</si>
  <si>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</si>
  <si>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</si>
  <si>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</si>
  <si>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</si>
  <si>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</si>
  <si>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</si>
  <si>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</si>
  <si>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</si>
  <si>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</si>
  <si>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</si>
  <si>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</si>
  <si>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</si>
  <si>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</si>
  <si>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</si>
  <si>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</si>
  <si>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</si>
  <si>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</si>
  <si>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</si>
  <si>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</si>
  <si>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</si>
  <si>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</si>
  <si>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</si>
  <si>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</si>
  <si>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</si>
  <si>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</si>
  <si>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</si>
  <si>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</si>
  <si>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</si>
  <si>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</si>
  <si>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</si>
  <si>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</si>
  <si>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</si>
  <si>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</si>
  <si>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</si>
  <si>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</si>
  <si>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</si>
  <si>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</si>
  <si>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</si>
  <si>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</si>
  <si>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</si>
  <si>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</si>
  <si>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</si>
  <si>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</si>
  <si>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</si>
  <si>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</si>
  <si>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</si>
  <si>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</si>
  <si>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</si>
  <si>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</si>
  <si>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</si>
  <si>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</si>
  <si>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</si>
  <si>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</si>
  <si>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</si>
  <si>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</si>
  <si>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</si>
  <si>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</si>
  <si>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</si>
  <si>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</si>
  <si>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</si>
  <si>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</si>
  <si>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</si>
  <si>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</si>
  <si>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</si>
  <si>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</si>
  <si>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</si>
  <si>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</si>
  <si>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</si>
  <si>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</si>
  <si>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</si>
  <si>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</si>
  <si>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</si>
  <si>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</si>
  <si>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</si>
  <si>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</si>
  <si>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</si>
  <si>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</si>
  <si>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</si>
  <si>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</si>
  <si>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</si>
  <si>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</si>
  <si>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</si>
  <si>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</si>
  <si>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</si>
  <si>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</si>
  <si>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</si>
  <si>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</si>
  <si>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</si>
  <si>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</si>
  <si>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</si>
  <si>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</si>
  <si>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</si>
  <si>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</si>
  <si>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</si>
  <si>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</si>
  <si>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</si>
  <si>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</si>
  <si>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</si>
  <si>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</si>
  <si>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</si>
  <si>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</si>
  <si>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</si>
  <si>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</si>
  <si>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</si>
  <si>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</si>
  <si>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</si>
  <si>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</si>
  <si>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</si>
  <si>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</si>
  <si>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</si>
  <si>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</si>
  <si>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</si>
  <si>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</si>
  <si>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</si>
  <si>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</si>
  <si>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</si>
  <si>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</si>
  <si>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</si>
  <si>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</si>
  <si>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</si>
  <si>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</si>
  <si>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</si>
  <si>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</si>
  <si>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</si>
  <si>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</si>
  <si>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</si>
  <si>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</si>
  <si>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</si>
  <si>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</si>
  <si>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</si>
  <si>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</si>
  <si>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</si>
  <si>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</si>
  <si>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</si>
  <si>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</si>
  <si>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</si>
  <si>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</si>
  <si>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</si>
  <si>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</si>
  <si>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</si>
  <si>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</si>
  <si>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</si>
  <si>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</si>
  <si>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</si>
  <si>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</si>
  <si>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</si>
  <si>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</si>
  <si>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</si>
  <si>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</si>
  <si>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</si>
  <si>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</si>
  <si>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</si>
  <si>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</si>
  <si>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</si>
  <si>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</si>
  <si>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</si>
  <si>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</si>
  <si>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</si>
  <si>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</si>
  <si>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</si>
  <si>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</si>
  <si>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</si>
  <si>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</si>
  <si>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</si>
  <si>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</si>
  <si>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</si>
  <si>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</si>
  <si>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</si>
  <si>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</si>
  <si>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</si>
  <si>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</si>
  <si>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</si>
  <si>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</si>
  <si>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</si>
  <si>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</si>
  <si>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</si>
  <si>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</si>
  <si>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</si>
  <si>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</si>
  <si>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</si>
  <si>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</si>
  <si>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</si>
  <si>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</si>
  <si>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</si>
  <si>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</si>
  <si>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</si>
  <si>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</si>
  <si>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</si>
  <si>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</si>
  <si>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</si>
  <si>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</si>
  <si>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</si>
  <si>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</si>
  <si>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</si>
  <si>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</si>
  <si>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</si>
  <si>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</si>
  <si>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</si>
  <si>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</si>
  <si>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</si>
  <si>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</si>
  <si>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</si>
  <si>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</si>
  <si>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</si>
  <si>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</si>
  <si>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</si>
  <si>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</si>
  <si>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</si>
  <si>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</si>
  <si>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</si>
  <si>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</si>
  <si>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</si>
  <si>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</si>
  <si>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</si>
  <si>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</si>
  <si>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</si>
  <si>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</si>
  <si>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</si>
  <si>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</si>
  <si>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</si>
  <si>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</si>
  <si>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</si>
  <si>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</si>
  <si>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</si>
  <si>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</si>
  <si>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</si>
  <si>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</si>
  <si>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</si>
  <si>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</si>
  <si>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</si>
  <si>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</si>
  <si>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</si>
  <si>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</si>
  <si>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</si>
  <si>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</si>
  <si>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</si>
  <si>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</si>
  <si>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</si>
  <si>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</si>
  <si>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</si>
  <si>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</si>
  <si>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</si>
  <si>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</si>
  <si>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</si>
  <si>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</si>
  <si>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</si>
  <si>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</si>
  <si>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</si>
  <si>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</si>
  <si>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</si>
  <si>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</si>
  <si>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</si>
  <si>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</si>
  <si>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</si>
  <si>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</si>
  <si>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</si>
  <si>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</si>
  <si>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</si>
  <si>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</si>
  <si>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</si>
  <si>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</si>
  <si>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</si>
  <si>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</si>
  <si>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</si>
  <si>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</si>
  <si>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</si>
  <si>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</si>
  <si>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</si>
  <si>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</si>
  <si>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</si>
  <si>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</si>
  <si>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</si>
  <si>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</si>
  <si>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</si>
  <si>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</si>
  <si>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</si>
  <si>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</si>
  <si>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</si>
  <si>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</si>
  <si>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</si>
  <si>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</si>
  <si>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</si>
  <si>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</si>
  <si>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</si>
  <si>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</si>
  <si>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</si>
  <si>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</si>
  <si>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</si>
  <si>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</si>
  <si>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</si>
  <si>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</si>
  <si>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</si>
  <si>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</si>
  <si>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</si>
  <si>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</si>
  <si>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</si>
  <si>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</si>
  <si>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</si>
  <si>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</si>
  <si>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</si>
  <si>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</si>
  <si>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</si>
  <si>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</si>
  <si>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</si>
  <si>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</si>
  <si>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</si>
  <si>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</si>
  <si>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</si>
  <si>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</si>
  <si>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</si>
  <si>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</si>
  <si>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</si>
  <si>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</si>
  <si>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</si>
  <si>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</si>
  <si>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</si>
  <si>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</si>
  <si>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</si>
  <si>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</si>
  <si>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</si>
  <si>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</si>
  <si>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</si>
  <si>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</si>
  <si>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</si>
  <si>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</si>
  <si>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</si>
  <si>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</si>
  <si>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</si>
  <si>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</si>
  <si>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</si>
  <si>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</si>
  <si>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</si>
  <si>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</si>
  <si>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</si>
  <si>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</si>
  <si>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</si>
  <si>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</si>
  <si>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</si>
  <si>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</si>
  <si>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</si>
  <si>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</si>
  <si>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</si>
  <si>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</si>
  <si>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</si>
  <si>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</si>
  <si>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</si>
  <si>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</si>
  <si>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</si>
  <si>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</si>
  <si>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</si>
  <si>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</si>
  <si>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</si>
  <si>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</si>
  <si>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</si>
  <si>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</si>
  <si>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</si>
  <si>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</si>
  <si>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</si>
  <si>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</si>
  <si>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</si>
  <si>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</si>
  <si>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</si>
  <si>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</si>
  <si>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</si>
  <si>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</si>
  <si>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</si>
  <si>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</si>
  <si>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</si>
  <si>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</si>
  <si>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</si>
  <si>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</si>
  <si>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</si>
  <si>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</si>
  <si>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</si>
  <si>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</si>
  <si>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</si>
  <si>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</si>
  <si>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</si>
  <si>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</si>
  <si>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</si>
  <si>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</si>
  <si>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</si>
  <si>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</si>
  <si>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</si>
  <si>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</si>
  <si>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</si>
  <si>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</si>
  <si>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</si>
  <si>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</si>
  <si>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</si>
  <si>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</si>
  <si>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</si>
  <si>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</si>
  <si>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</si>
  <si>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</si>
  <si>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</si>
  <si>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</si>
  <si>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</si>
  <si>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</si>
  <si>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</si>
  <si>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</si>
  <si>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</si>
  <si>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</si>
  <si>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</si>
  <si>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</si>
  <si>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</si>
  <si>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</si>
  <si>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</si>
  <si>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</si>
  <si>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</si>
  <si>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</si>
  <si>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</si>
  <si>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</si>
  <si>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</si>
  <si>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</si>
  <si>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</si>
  <si>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</si>
  <si>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</si>
  <si>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</si>
  <si>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</si>
  <si>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</si>
  <si>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</si>
  <si>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</si>
  <si>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</si>
  <si>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</si>
  <si>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</si>
  <si>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</si>
  <si>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</si>
  <si>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</si>
  <si>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</si>
  <si>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</si>
  <si>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</si>
  <si>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</si>
  <si>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</si>
  <si>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</si>
  <si>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</si>
  <si>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</si>
  <si>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</si>
  <si>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</si>
  <si>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</si>
  <si>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</si>
  <si>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</si>
  <si>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</si>
  <si>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</si>
  <si>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</si>
  <si>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</si>
  <si>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</si>
  <si>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</si>
  <si>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</si>
  <si>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</si>
  <si>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</si>
  <si>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</si>
  <si>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</si>
  <si>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</si>
  <si>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</si>
  <si>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</si>
  <si>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</si>
  <si>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</si>
  <si>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</si>
  <si>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</si>
  <si>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</si>
  <si>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</si>
  <si>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</si>
  <si>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</si>
  <si>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</si>
  <si>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</si>
  <si>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</si>
  <si>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</si>
  <si>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</si>
  <si>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</si>
  <si>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</si>
  <si>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</si>
  <si>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</si>
  <si>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</si>
  <si>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</si>
  <si>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</si>
  <si>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</si>
  <si>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</si>
  <si>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</si>
  <si>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</si>
  <si>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</si>
  <si>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</si>
  <si>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</si>
  <si>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</si>
  <si>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</si>
  <si>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</si>
  <si>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</si>
  <si>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</si>
  <si>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</si>
  <si>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</si>
  <si>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</si>
  <si>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</si>
  <si>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</si>
  <si>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</si>
  <si>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</si>
  <si>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</si>
  <si>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</si>
  <si>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</si>
  <si>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</si>
  <si>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</si>
  <si>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</si>
  <si>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</si>
  <si>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</si>
  <si>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</si>
  <si>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</si>
  <si>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</si>
  <si>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</si>
  <si>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</si>
  <si>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</si>
  <si>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</si>
  <si>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</si>
  <si>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</si>
  <si>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</si>
  <si>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</si>
  <si>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</si>
  <si>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</si>
  <si>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</si>
  <si>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</si>
  <si>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</si>
  <si>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</si>
  <si>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</si>
  <si>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</si>
  <si>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</si>
  <si>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</si>
  <si>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</si>
  <si>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</si>
  <si>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</si>
  <si>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</si>
  <si>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</si>
  <si>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</si>
  <si>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</si>
  <si>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</si>
  <si>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</si>
  <si>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</si>
  <si>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</si>
  <si>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</si>
  <si>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</si>
  <si>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</si>
  <si>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</si>
  <si>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</si>
  <si>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</si>
  <si>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</si>
  <si>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</si>
  <si>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</si>
  <si>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</si>
  <si>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</si>
  <si>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</si>
  <si>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</si>
  <si>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</si>
  <si>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</si>
  <si>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</si>
  <si>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</si>
  <si>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</si>
  <si>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</si>
  <si>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</si>
  <si>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</si>
  <si>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</si>
  <si>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</si>
  <si>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</si>
  <si>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</si>
  <si>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</si>
  <si>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</si>
  <si>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</si>
  <si>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</si>
  <si>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</si>
  <si>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</si>
  <si>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</si>
  <si>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</si>
  <si>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</si>
  <si>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</si>
  <si>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</si>
  <si>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</si>
  <si>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</si>
  <si>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</si>
  <si>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</si>
  <si>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</si>
  <si>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</si>
  <si>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</si>
  <si>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</si>
  <si>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</si>
  <si>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</si>
  <si>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</si>
  <si>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</si>
  <si>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</si>
  <si>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</si>
  <si>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</si>
  <si>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</si>
  <si>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</si>
  <si>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</si>
  <si>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</si>
  <si>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</si>
  <si>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</si>
  <si>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</si>
  <si>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</si>
  <si>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</si>
  <si>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</si>
  <si>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</si>
  <si>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</si>
  <si>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</si>
  <si>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</si>
  <si>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</si>
  <si>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</si>
  <si>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</si>
  <si>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</si>
  <si>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</si>
  <si>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</si>
  <si>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</si>
  <si>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</si>
  <si>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</si>
  <si>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</si>
  <si>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</si>
  <si>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</si>
  <si>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</si>
  <si>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</si>
  <si>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</si>
  <si>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</si>
  <si>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</si>
  <si>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</si>
  <si>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</si>
  <si>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</si>
  <si>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</si>
  <si>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</si>
  <si>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</si>
  <si>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</si>
  <si>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</si>
  <si>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</si>
  <si>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</si>
  <si>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</si>
  <si>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</si>
  <si>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</si>
  <si>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</si>
  <si>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</si>
  <si>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</si>
  <si>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</si>
  <si>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</si>
  <si>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</si>
  <si>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</si>
  <si>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</si>
  <si>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</si>
  <si>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</si>
  <si>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</si>
  <si>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</si>
  <si>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</si>
  <si>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</si>
  <si>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</si>
  <si>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</si>
  <si>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</si>
  <si>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</si>
  <si>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</si>
  <si>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</si>
  <si>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</si>
  <si>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</si>
  <si>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</si>
  <si>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</si>
  <si>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</si>
  <si>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</si>
  <si>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</si>
  <si>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</si>
  <si>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</si>
  <si>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</si>
  <si>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</si>
  <si>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</si>
  <si>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</si>
  <si>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</si>
  <si>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</si>
  <si>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</si>
  <si>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</si>
  <si>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</si>
  <si>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</si>
  <si>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</si>
  <si>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</si>
  <si>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</si>
  <si>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</si>
  <si>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</si>
  <si>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</si>
  <si>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</si>
  <si>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</si>
  <si>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</si>
  <si>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</si>
  <si>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</si>
  <si>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</si>
  <si>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</si>
  <si>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</si>
  <si>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</si>
  <si>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</si>
  <si>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</si>
  <si>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</si>
  <si>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</si>
  <si>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</si>
  <si>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</si>
  <si>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</si>
  <si>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</si>
  <si>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</si>
  <si>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</si>
  <si>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</si>
  <si>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</si>
  <si>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</si>
  <si>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</si>
  <si>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</si>
  <si>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</si>
  <si>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</si>
  <si>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</si>
  <si>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</si>
  <si>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</si>
  <si>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</si>
  <si>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</si>
  <si>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</si>
  <si>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</si>
  <si>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</si>
  <si>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</si>
  <si>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</si>
  <si>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</si>
  <si>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</si>
  <si>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</si>
  <si>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</si>
  <si>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</si>
  <si>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</si>
  <si>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</si>
  <si>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</si>
  <si>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</si>
  <si>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</si>
  <si>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</si>
  <si>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</si>
  <si>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</si>
  <si>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</si>
  <si>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</si>
  <si>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</si>
  <si>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</si>
  <si>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</si>
  <si>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</si>
  <si>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</si>
  <si>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</si>
  <si>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</si>
  <si>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</si>
  <si>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</si>
  <si>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</si>
  <si>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</si>
  <si>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</si>
  <si>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</si>
  <si>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</si>
  <si>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</si>
  <si>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</si>
  <si>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</si>
  <si>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</si>
  <si>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</si>
  <si>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</si>
  <si>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</si>
  <si>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</si>
  <si>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</si>
  <si>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</si>
  <si>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</si>
  <si>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</si>
  <si>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</si>
  <si>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</si>
  <si>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</si>
  <si>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</si>
  <si>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</si>
  <si>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</si>
  <si>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</si>
  <si>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</si>
  <si>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</si>
  <si>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</si>
  <si>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</si>
  <si>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</si>
  <si>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</si>
  <si>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</si>
  <si>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</si>
  <si>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</si>
  <si>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</si>
  <si>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</si>
  <si>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</si>
  <si>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</si>
  <si>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</si>
  <si>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</si>
  <si>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</si>
  <si>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</si>
  <si>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</si>
  <si>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</si>
  <si>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</si>
  <si>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</si>
  <si>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</si>
  <si>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</si>
  <si>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</si>
  <si>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</si>
  <si>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</si>
  <si>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</si>
  <si>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</si>
  <si>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</si>
  <si>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</si>
  <si>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</si>
  <si>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</si>
  <si>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</si>
  <si>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</si>
  <si>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</si>
  <si>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</si>
  <si>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</si>
  <si>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</si>
  <si>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</si>
  <si>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</si>
  <si>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</si>
  <si>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</si>
  <si>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</si>
  <si>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</si>
  <si>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</si>
  <si>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</si>
  <si>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</si>
  <si>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</si>
  <si>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</si>
  <si>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</si>
  <si>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</si>
  <si>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</si>
  <si>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</si>
  <si>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</si>
  <si>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</si>
  <si>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</si>
  <si>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</si>
  <si>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</si>
  <si>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</si>
  <si>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</si>
  <si>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</si>
  <si>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</si>
  <si>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</si>
  <si>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</si>
  <si>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</si>
  <si>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</si>
  <si>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</si>
  <si>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</si>
  <si>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</si>
  <si>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</si>
  <si>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</si>
  <si>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</si>
  <si>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</si>
  <si>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</si>
  <si>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</si>
  <si>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</si>
  <si>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</si>
  <si>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</si>
  <si>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</si>
  <si>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</si>
  <si>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</si>
  <si>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</si>
  <si>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</si>
  <si>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</si>
  <si>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</si>
  <si>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</si>
  <si>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</si>
  <si>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</si>
  <si>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</si>
  <si>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</si>
  <si>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</si>
  <si>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</si>
  <si>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</si>
  <si>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</si>
  <si>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</si>
  <si>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</si>
  <si>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</si>
  <si>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</si>
  <si>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</si>
  <si>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</si>
  <si>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</si>
  <si>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</si>
  <si>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</si>
  <si>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</si>
  <si>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</si>
  <si>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</si>
  <si>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</si>
  <si>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</si>
  <si>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</si>
  <si>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</si>
  <si>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</si>
  <si>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</si>
  <si>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</si>
  <si>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</si>
  <si>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</si>
  <si>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</si>
  <si>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</si>
  <si>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</si>
  <si>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</si>
  <si>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</si>
  <si>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</si>
  <si>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</si>
  <si>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</si>
  <si>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</si>
  <si>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</si>
  <si>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</si>
  <si>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</si>
  <si>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</si>
  <si>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</si>
  <si>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</si>
  <si>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</si>
  <si>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</si>
  <si>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</si>
  <si>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</si>
  <si>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</si>
  <si>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</si>
  <si>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</si>
  <si>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</si>
  <si>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</si>
  <si>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</si>
  <si>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</si>
  <si>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</si>
  <si>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</si>
  <si>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</si>
  <si>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</si>
  <si>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</si>
  <si>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</si>
  <si>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</si>
  <si>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</si>
  <si>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</si>
  <si>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</si>
  <si>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</si>
  <si>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</si>
  <si>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</si>
  <si>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</si>
  <si>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</si>
  <si>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</si>
  <si>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</si>
  <si>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</si>
  <si>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</si>
  <si>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</si>
  <si>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</si>
  <si>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</si>
  <si>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</si>
  <si>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</si>
  <si>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</si>
  <si>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</si>
  <si>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</si>
  <si>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</si>
  <si>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</si>
  <si>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</si>
  <si>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</si>
  <si>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</si>
  <si>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</si>
  <si>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</si>
  <si>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</si>
  <si>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</si>
  <si>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</si>
  <si>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</si>
  <si>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</si>
  <si>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</si>
  <si>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</si>
  <si>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</si>
  <si>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</si>
  <si>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</si>
  <si>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</si>
  <si>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</si>
  <si>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</si>
  <si>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</si>
  <si>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</si>
  <si>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</si>
  <si>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</si>
  <si>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</si>
  <si>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</si>
  <si>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</si>
  <si>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</si>
  <si>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</si>
  <si>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</si>
  <si>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</si>
  <si>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</si>
  <si>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</si>
  <si>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</si>
  <si>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</si>
  <si>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</si>
  <si>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</si>
  <si>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</si>
  <si>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</si>
  <si>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</si>
  <si>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</si>
  <si>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</si>
  <si>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</si>
  <si>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</si>
  <si>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</si>
  <si>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</si>
  <si>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</si>
  <si>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</si>
  <si>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</si>
  <si>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</si>
  <si>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</si>
  <si>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</si>
  <si>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</si>
  <si>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</si>
  <si>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</si>
  <si>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</si>
  <si>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</si>
  <si>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</si>
  <si>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</si>
  <si>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</si>
  <si>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</si>
  <si>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</si>
  <si>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</si>
  <si>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</si>
  <si>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</si>
  <si>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</si>
  <si>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</si>
  <si>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</si>
  <si>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</si>
  <si>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</si>
  <si>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</si>
  <si>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</si>
  <si>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</si>
  <si>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</si>
  <si>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</si>
  <si>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</si>
  <si>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</si>
  <si>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</si>
  <si>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</si>
  <si>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</si>
  <si>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</si>
  <si>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</si>
  <si>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</si>
  <si>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</si>
  <si>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</si>
  <si>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</si>
  <si>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</si>
  <si>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</si>
  <si>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</si>
  <si>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</si>
  <si>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</si>
  <si>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</si>
  <si>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</si>
  <si>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</si>
  <si>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</si>
  <si>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</si>
  <si>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</si>
  <si>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</si>
  <si>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</si>
  <si>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</si>
  <si>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</si>
  <si>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</si>
  <si>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</si>
  <si>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</si>
  <si>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</si>
  <si>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</si>
  <si>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</si>
  <si>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</si>
  <si>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</si>
  <si>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</si>
  <si>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</si>
  <si>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</si>
  <si>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</si>
  <si>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</si>
  <si>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</si>
  <si>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</si>
  <si>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</si>
  <si>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</si>
  <si>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</si>
  <si>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</si>
  <si>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</si>
  <si>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</si>
  <si>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</si>
  <si>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</si>
  <si>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</si>
  <si>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</si>
  <si>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</si>
  <si>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</si>
  <si>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</si>
  <si>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</si>
  <si>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</si>
  <si>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</si>
  <si>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</si>
  <si>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</si>
  <si>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</si>
  <si>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</si>
  <si>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</si>
  <si>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</si>
  <si>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</si>
  <si>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</si>
  <si>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</si>
  <si>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</si>
  <si>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</si>
  <si>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</si>
  <si>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</si>
  <si>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</si>
  <si>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</si>
  <si>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</si>
  <si>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</si>
  <si>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</si>
  <si>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</si>
  <si>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</si>
  <si>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</si>
  <si>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</si>
  <si>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</si>
  <si>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</si>
  <si>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</si>
  <si>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</si>
  <si>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</si>
  <si>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</si>
  <si>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</si>
  <si>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</si>
  <si>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</si>
  <si>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</si>
  <si>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</si>
  <si>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</si>
  <si>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</si>
  <si>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</si>
  <si>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</si>
  <si>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</si>
  <si>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</si>
  <si>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</si>
  <si>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</si>
  <si>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</si>
  <si>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</si>
  <si>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</si>
  <si>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</si>
  <si>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</si>
  <si>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</si>
  <si>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</si>
  <si>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</si>
  <si>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</si>
  <si>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</si>
  <si>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</si>
  <si>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</si>
  <si>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</si>
  <si>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</si>
  <si>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</si>
  <si>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</si>
  <si>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</si>
  <si>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</si>
  <si>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</si>
  <si>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</si>
  <si>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</si>
  <si>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</si>
  <si>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</si>
  <si>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</si>
  <si>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</si>
  <si>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</si>
  <si>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</si>
  <si>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</si>
  <si>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</si>
  <si>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</si>
  <si>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</si>
  <si>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</si>
  <si>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</si>
  <si>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</si>
  <si>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</si>
  <si>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</si>
  <si>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</si>
  <si>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</si>
  <si>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</si>
  <si>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</si>
  <si>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</si>
  <si>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</si>
  <si>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</si>
  <si>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</si>
  <si>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</si>
  <si>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</si>
  <si>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</si>
  <si>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</si>
  <si>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</si>
  <si>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</si>
  <si>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</si>
  <si>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</si>
  <si>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</si>
  <si>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</si>
  <si>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</si>
  <si>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</si>
  <si>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</si>
  <si>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</si>
  <si>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</si>
  <si>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</si>
  <si>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</si>
  <si>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</si>
  <si>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</si>
  <si>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</si>
  <si>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</si>
  <si>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</si>
  <si>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</si>
  <si>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</si>
  <si>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</si>
  <si>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</si>
  <si>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</si>
  <si>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</si>
  <si>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</si>
  <si>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</si>
  <si>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</si>
  <si>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</si>
  <si>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</si>
  <si>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</si>
  <si>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</si>
  <si>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</si>
  <si>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</si>
  <si>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</si>
  <si>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</si>
  <si>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</si>
  <si>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</si>
  <si>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</si>
  <si>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</si>
  <si>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</si>
  <si>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</si>
  <si>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</si>
  <si>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</si>
  <si>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</si>
  <si>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</si>
  <si>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</si>
  <si>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</si>
  <si>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</si>
  <si>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</si>
  <si>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</si>
  <si>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</si>
  <si>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</si>
  <si>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</si>
  <si>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</si>
  <si>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</si>
  <si>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</si>
  <si>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</si>
  <si>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</si>
  <si>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</si>
  <si>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</si>
  <si>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</si>
  <si>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</si>
  <si>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</si>
  <si>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</si>
  <si>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</si>
  <si>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</si>
  <si>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</si>
  <si>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</si>
  <si>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</si>
  <si>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</si>
  <si>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</si>
  <si>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</si>
  <si>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</si>
  <si>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</si>
  <si>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</si>
  <si>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</si>
  <si>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</si>
  <si>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</si>
  <si>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</si>
  <si>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</si>
  <si>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</si>
  <si>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</si>
  <si>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</si>
  <si>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</si>
  <si>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</si>
  <si>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</si>
  <si>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</si>
  <si>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</si>
  <si>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</si>
  <si>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</si>
  <si>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</si>
  <si>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</si>
  <si>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</si>
  <si>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</si>
  <si>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</si>
  <si>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</si>
  <si>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</si>
  <si>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</si>
  <si>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</si>
  <si>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</si>
  <si>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</si>
  <si>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</si>
  <si>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</si>
  <si>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</si>
  <si>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</si>
  <si>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</si>
  <si>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</si>
  <si>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</si>
  <si>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</si>
  <si>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</si>
  <si>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</si>
  <si>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</si>
  <si>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</si>
  <si>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</si>
  <si>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</si>
  <si>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</si>
  <si>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</si>
  <si>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</si>
  <si>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</si>
  <si>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</si>
  <si>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</si>
  <si>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</si>
  <si>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</si>
  <si>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</si>
  <si>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</si>
  <si>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</si>
  <si>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</si>
  <si>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</si>
  <si>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</si>
  <si>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</si>
  <si>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</si>
  <si>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</si>
  <si>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</si>
  <si>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</si>
  <si>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</si>
  <si>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</si>
  <si>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</si>
  <si>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</si>
  <si>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</si>
  <si>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</si>
  <si>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</si>
  <si>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</si>
  <si>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</si>
  <si>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</si>
  <si>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</si>
  <si>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</si>
  <si>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</si>
  <si>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</si>
  <si>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</si>
  <si>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</si>
  <si>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</si>
  <si>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</si>
  <si>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</si>
  <si>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</si>
  <si>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</si>
  <si>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</si>
  <si>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</si>
  <si>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</si>
  <si>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</si>
  <si>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</si>
  <si>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</si>
  <si>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</si>
  <si>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</si>
  <si>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</si>
  <si>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</si>
  <si>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</si>
  <si>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</si>
  <si>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</si>
  <si>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</si>
  <si>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</si>
  <si>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</si>
  <si>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</si>
  <si>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</si>
  <si>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</si>
  <si>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</si>
  <si>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</si>
  <si>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</si>
  <si>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</si>
  <si>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</si>
  <si>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</si>
  <si>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</si>
  <si>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</si>
  <si>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</si>
  <si>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</si>
  <si>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</si>
  <si>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</si>
  <si>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</si>
  <si>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</si>
  <si>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</si>
  <si>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</si>
  <si>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</si>
  <si>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</si>
  <si>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</si>
  <si>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</si>
  <si>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</si>
  <si>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</si>
  <si>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</si>
  <si>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</si>
  <si>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</si>
  <si>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</si>
  <si>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</si>
  <si>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</si>
  <si>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</si>
  <si>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</si>
  <si>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</si>
  <si>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</si>
  <si>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</si>
  <si>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</si>
  <si>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</si>
  <si>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</si>
  <si>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</si>
  <si>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</si>
  <si>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</si>
  <si>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</si>
  <si>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</si>
  <si>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</si>
  <si>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</si>
  <si>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</si>
  <si>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</si>
  <si>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</si>
  <si>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</si>
  <si>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</si>
  <si>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</si>
  <si>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</si>
  <si>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</si>
  <si>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</si>
  <si>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</si>
  <si>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</si>
  <si>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</si>
  <si>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</si>
  <si>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</si>
  <si>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</si>
  <si>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</si>
  <si>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</si>
  <si>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</si>
  <si>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</si>
  <si>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</si>
  <si>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</si>
  <si>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</si>
  <si>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</si>
  <si>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</si>
  <si>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</si>
  <si>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</si>
  <si>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</si>
  <si>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</si>
  <si>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</si>
  <si>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</si>
  <si>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</si>
  <si>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</si>
  <si>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</si>
  <si>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</si>
  <si>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</si>
  <si>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</si>
  <si>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</si>
  <si>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</si>
  <si>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</si>
  <si>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</si>
  <si>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</si>
  <si>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</si>
  <si>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</si>
  <si>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</si>
  <si>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</si>
  <si>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</si>
  <si>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</si>
  <si>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</si>
  <si>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</si>
  <si>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</si>
  <si>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</si>
  <si>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</si>
  <si>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</si>
  <si>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</si>
  <si>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</si>
  <si>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</si>
  <si>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</si>
  <si>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</si>
  <si>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</si>
  <si>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</si>
  <si>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</si>
  <si>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</si>
  <si>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</si>
  <si>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</si>
  <si>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</si>
  <si>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</si>
  <si>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</si>
  <si>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</si>
  <si>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</si>
  <si>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</si>
  <si>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</si>
  <si>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</si>
  <si>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</si>
  <si>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</si>
  <si>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</si>
  <si>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</si>
  <si>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</si>
  <si>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</si>
  <si>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</si>
  <si>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</si>
  <si>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</si>
  <si>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</si>
  <si>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</si>
  <si>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</si>
  <si>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</si>
  <si>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</si>
  <si>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</si>
  <si>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</si>
  <si>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</si>
  <si>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</si>
  <si>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</si>
  <si>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</si>
  <si>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</si>
  <si>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</si>
  <si>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</si>
  <si>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</si>
  <si>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</si>
  <si>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</si>
  <si>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</si>
  <si>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</si>
  <si>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</si>
  <si>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</si>
  <si>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</si>
  <si>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</si>
  <si>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</si>
  <si>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</si>
  <si>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</si>
  <si>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</si>
  <si>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</si>
  <si>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</si>
  <si>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</si>
  <si>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</si>
  <si>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</si>
  <si>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</si>
  <si>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</si>
  <si>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</si>
  <si>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</si>
  <si>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</si>
  <si>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</si>
  <si>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</si>
  <si>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</si>
  <si>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</si>
  <si>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</si>
  <si>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</si>
  <si>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</si>
  <si>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</si>
  <si>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</si>
  <si>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</si>
  <si>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</si>
  <si>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</si>
  <si>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</si>
  <si>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</si>
  <si>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</si>
  <si>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</si>
  <si>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</si>
  <si>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</si>
  <si>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</si>
  <si>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</si>
  <si>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</si>
  <si>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</si>
  <si>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</si>
  <si>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</si>
  <si>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</si>
  <si>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</si>
  <si>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</si>
  <si>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</si>
  <si>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</si>
  <si>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</si>
  <si>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</si>
  <si>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</si>
  <si>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</si>
  <si>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</si>
  <si>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</si>
  <si>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</si>
  <si>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</si>
  <si>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</si>
  <si>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</si>
  <si>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</si>
  <si>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</si>
  <si>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</si>
  <si>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</si>
  <si>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</si>
  <si>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</si>
  <si>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</si>
  <si>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</si>
  <si>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</si>
  <si>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</si>
  <si>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</si>
  <si>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</si>
  <si>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</si>
  <si>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</si>
  <si>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</si>
  <si>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</si>
  <si>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</si>
  <si>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</si>
  <si>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</si>
  <si>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</si>
  <si>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</si>
  <si>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</si>
  <si>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</si>
  <si>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</si>
  <si>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</si>
  <si>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</si>
  <si>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</si>
  <si>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</si>
  <si>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</si>
  <si>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</si>
  <si>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</si>
  <si>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</si>
  <si>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</si>
  <si>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</si>
  <si>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</si>
  <si>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</si>
  <si>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</si>
  <si>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</si>
  <si>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</si>
  <si>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</si>
  <si>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</si>
  <si>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</si>
  <si>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</si>
  <si>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</si>
  <si>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</si>
  <si>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</si>
  <si>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</si>
  <si>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</si>
  <si>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</si>
  <si>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</si>
  <si>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</si>
  <si>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</si>
  <si>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</si>
  <si>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</si>
  <si>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</si>
  <si>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</si>
  <si>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</si>
  <si>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</si>
  <si>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</si>
  <si>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</si>
  <si>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</si>
  <si>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</si>
  <si>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</si>
  <si>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</si>
  <si>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</si>
  <si>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</si>
  <si>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</si>
  <si>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</si>
  <si>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</si>
  <si>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</si>
  <si>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</si>
  <si>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</si>
  <si>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</si>
  <si>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</si>
  <si>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</si>
  <si>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</si>
  <si>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</si>
  <si>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</si>
  <si>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</si>
  <si>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</si>
  <si>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</si>
  <si>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</si>
  <si>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</si>
  <si>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</si>
  <si>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</si>
  <si>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</si>
  <si>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</si>
  <si>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</si>
  <si>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</si>
  <si>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</si>
  <si>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</si>
  <si>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</si>
  <si>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</si>
  <si>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</si>
  <si>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</si>
  <si>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</si>
  <si>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</si>
  <si>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</si>
  <si>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</si>
  <si>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</si>
  <si>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</si>
  <si>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</si>
  <si>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</si>
  <si>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</si>
  <si>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</si>
  <si>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</si>
  <si>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</si>
  <si>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</si>
  <si>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</si>
  <si>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</si>
  <si>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</si>
  <si>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</si>
  <si>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</si>
  <si>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</si>
  <si>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</si>
  <si>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</si>
  <si>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</si>
  <si>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</si>
  <si>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</si>
  <si>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</si>
  <si>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</si>
  <si>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</si>
  <si>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</si>
  <si>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</si>
  <si>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</si>
  <si>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</si>
  <si>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</si>
  <si>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</si>
  <si>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</si>
  <si>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</si>
  <si>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</si>
  <si>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</si>
  <si>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</si>
  <si>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</si>
  <si>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</si>
  <si>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</si>
  <si>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</si>
  <si>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</si>
  <si>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</si>
  <si>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</si>
  <si>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</si>
  <si>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</si>
  <si>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</si>
  <si>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</si>
  <si>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</si>
  <si>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</si>
  <si>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</si>
  <si>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</si>
  <si>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</si>
  <si>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</si>
  <si>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</si>
  <si>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</si>
  <si>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</si>
  <si>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</si>
  <si>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</si>
  <si>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</si>
  <si>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</si>
  <si>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</si>
  <si>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</si>
  <si>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</si>
  <si>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</si>
  <si>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</si>
  <si>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</si>
  <si>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</si>
  <si>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</si>
  <si>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</si>
  <si>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</si>
  <si>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</si>
  <si>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</si>
  <si>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</si>
  <si>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</si>
  <si>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</si>
  <si>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</si>
  <si>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</si>
  <si>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</si>
  <si>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</si>
  <si>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</si>
  <si>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</si>
  <si>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</si>
  <si>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</si>
  <si>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</si>
  <si>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</si>
  <si>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</si>
  <si>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</si>
  <si>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</si>
  <si>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</si>
  <si>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</si>
  <si>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</si>
  <si>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</si>
  <si>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</si>
  <si>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</si>
  <si>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</si>
  <si>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</si>
  <si>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</si>
  <si>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</si>
  <si>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</si>
  <si>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</si>
  <si>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</si>
  <si>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</si>
  <si>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</si>
  <si>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</si>
  <si>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</si>
  <si>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</si>
  <si>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</si>
  <si>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</si>
  <si>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</si>
  <si>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</si>
  <si>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</si>
  <si>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</si>
  <si>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</si>
  <si>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</si>
  <si>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</si>
  <si>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</si>
  <si>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</si>
  <si>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</si>
  <si>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</si>
  <si>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</si>
  <si>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</si>
  <si>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</si>
  <si>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</si>
  <si>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</si>
  <si>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</si>
  <si>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</si>
  <si>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</si>
  <si>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</si>
  <si>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</si>
  <si>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</si>
  <si>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</si>
  <si>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</si>
  <si>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</si>
  <si>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</si>
  <si>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</si>
  <si>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</si>
  <si>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</si>
  <si>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</si>
  <si>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</si>
  <si>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</si>
  <si>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</si>
  <si>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</si>
  <si>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</si>
  <si>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</si>
  <si>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</si>
  <si>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</si>
  <si>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</si>
  <si>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</si>
  <si>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</si>
  <si>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</si>
  <si>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</si>
  <si>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</si>
  <si>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</si>
  <si>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</si>
  <si>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</si>
  <si>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</si>
  <si>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</si>
  <si>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</si>
  <si>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</si>
  <si>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</si>
  <si>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</si>
  <si>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</si>
  <si>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</si>
  <si>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</si>
  <si>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</si>
  <si>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</si>
  <si>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</si>
  <si>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</si>
  <si>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</si>
  <si>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</si>
  <si>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</si>
  <si>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</si>
  <si>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</si>
  <si>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</si>
  <si>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</si>
  <si>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</si>
  <si>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</si>
  <si>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</si>
  <si>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</si>
  <si>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</si>
  <si>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</si>
  <si>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</si>
  <si>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</si>
  <si>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</si>
  <si>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</si>
  <si>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</si>
  <si>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</si>
  <si>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</si>
  <si>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</si>
  <si>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</si>
  <si>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</si>
  <si>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</si>
  <si>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</si>
  <si>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</si>
  <si>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</si>
  <si>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</si>
  <si>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</si>
  <si>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</si>
  <si>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</si>
  <si>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</si>
  <si>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</si>
  <si>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</si>
  <si>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</si>
  <si>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</si>
  <si>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</si>
  <si>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</si>
  <si>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</si>
  <si>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</si>
  <si>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</si>
  <si>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</si>
  <si>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</si>
  <si>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</si>
  <si>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</si>
  <si>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</si>
  <si>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</si>
  <si>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</si>
  <si>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</si>
  <si>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</si>
  <si>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</si>
  <si>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</si>
  <si>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</si>
  <si>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</si>
  <si>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</si>
  <si>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</si>
  <si>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</si>
  <si>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</si>
  <si>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</si>
  <si>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</si>
  <si>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</si>
  <si>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</si>
  <si>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</si>
  <si>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</si>
  <si>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</si>
  <si>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</si>
  <si>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</si>
  <si>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</si>
  <si>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</si>
  <si>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</si>
  <si>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</si>
  <si>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</si>
  <si>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</si>
  <si>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</si>
  <si>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</si>
  <si>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</si>
  <si>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</si>
  <si>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</si>
  <si>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</si>
  <si>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</si>
  <si>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</si>
  <si>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</si>
  <si>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</si>
  <si>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</si>
  <si>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</si>
  <si>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</si>
  <si>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</si>
  <si>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</si>
  <si>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</si>
  <si>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</si>
  <si>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</si>
  <si>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</si>
  <si>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</si>
  <si>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</si>
  <si>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</si>
  <si>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</si>
  <si>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</si>
  <si>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</si>
  <si>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</si>
  <si>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</si>
  <si>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</si>
  <si>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</si>
  <si>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</si>
  <si>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</si>
  <si>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</si>
  <si>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</si>
  <si>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</si>
  <si>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</si>
  <si>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</si>
  <si>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</si>
  <si>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</si>
  <si>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</si>
  <si>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</si>
  <si>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</si>
  <si>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</si>
  <si>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</si>
  <si>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</si>
  <si>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</si>
  <si>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</si>
  <si>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</si>
  <si>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</si>
  <si>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</si>
  <si>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</si>
  <si>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</si>
  <si>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</si>
  <si>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</si>
  <si>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</si>
  <si>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</si>
  <si>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</si>
  <si>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</si>
  <si>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</si>
  <si>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</si>
  <si>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</si>
  <si>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</si>
  <si>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</si>
  <si>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</si>
  <si>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</si>
  <si>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</si>
  <si>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</si>
  <si>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</si>
  <si>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</si>
  <si>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</si>
  <si>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</si>
  <si>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</si>
  <si>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</si>
  <si>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</si>
  <si>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</si>
  <si>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</si>
  <si>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</si>
  <si>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</si>
  <si>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</si>
  <si>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</si>
  <si>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</si>
  <si>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</si>
  <si>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</si>
  <si>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</si>
  <si>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</si>
  <si>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</si>
  <si>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</si>
  <si>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</si>
  <si>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</si>
  <si>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</si>
  <si>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</si>
  <si>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</si>
  <si>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</si>
  <si>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</si>
  <si>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</si>
  <si>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</si>
  <si>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</si>
  <si>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</si>
  <si>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</si>
  <si>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</si>
  <si>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</si>
  <si>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</si>
  <si>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</si>
  <si>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</si>
  <si>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</si>
  <si>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</si>
  <si>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</si>
  <si>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</si>
  <si>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</si>
  <si>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</si>
  <si>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</si>
  <si>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</si>
  <si>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</si>
  <si>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</si>
  <si>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</si>
  <si>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</si>
  <si>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</si>
  <si>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</si>
  <si>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</si>
  <si>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</si>
  <si>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</si>
  <si>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</si>
  <si>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</si>
  <si>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</si>
  <si>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</si>
  <si>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</si>
  <si>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</si>
  <si>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</si>
  <si>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</si>
  <si>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</si>
  <si>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</si>
  <si>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</si>
  <si>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</si>
  <si>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</si>
  <si>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</si>
  <si>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</si>
  <si>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</si>
  <si>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</si>
  <si>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</si>
  <si>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</si>
  <si>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</si>
  <si>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</si>
  <si>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</si>
  <si>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</si>
  <si>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</si>
  <si>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</si>
  <si>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</si>
  <si>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</si>
  <si>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</si>
  <si>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</si>
  <si>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</si>
  <si>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</si>
  <si>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</si>
  <si>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</si>
  <si>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</si>
  <si>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</si>
  <si>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</si>
  <si>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</si>
  <si>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</si>
  <si>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</si>
  <si>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</si>
  <si>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</si>
  <si>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</si>
  <si>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</si>
  <si>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</si>
  <si>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</si>
  <si>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</si>
  <si>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</si>
  <si>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</si>
  <si>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</si>
  <si>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</si>
  <si>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</si>
  <si>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</si>
  <si>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</si>
  <si>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</si>
  <si>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</si>
  <si>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</si>
  <si>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</si>
  <si>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</si>
  <si>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</si>
  <si>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</si>
  <si>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</si>
  <si>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</si>
  <si>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</si>
  <si>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</si>
  <si>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</si>
  <si>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</si>
  <si>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</si>
  <si>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</si>
  <si>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</si>
  <si>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</si>
  <si>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</si>
  <si>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</si>
  <si>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</si>
  <si>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</si>
  <si>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</si>
  <si>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</si>
  <si>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</si>
  <si>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</si>
  <si>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</si>
  <si>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</si>
  <si>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</si>
  <si>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</si>
  <si>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</si>
  <si>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</si>
  <si>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</si>
  <si>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</si>
  <si>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</si>
  <si>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</si>
  <si>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</si>
  <si>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</si>
  <si>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</si>
  <si>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</si>
  <si>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</si>
  <si>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</si>
  <si>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</si>
  <si>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</si>
  <si>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</si>
  <si>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</si>
  <si>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</si>
  <si>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</si>
  <si>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</si>
  <si>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</si>
  <si>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</si>
  <si>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</si>
  <si>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</si>
  <si>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</si>
  <si>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</si>
  <si>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</si>
  <si>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</si>
  <si>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</si>
  <si>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</si>
  <si>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</si>
  <si>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</si>
  <si>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</si>
  <si>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</si>
  <si>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</si>
  <si>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</si>
  <si>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</si>
  <si>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</si>
  <si>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</si>
  <si>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</si>
  <si>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</si>
  <si>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</si>
  <si>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</si>
  <si>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</si>
  <si>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</si>
  <si>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</si>
  <si>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</si>
  <si>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</si>
  <si>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</si>
  <si>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</si>
  <si>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</si>
  <si>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</si>
  <si>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</si>
  <si>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</si>
  <si>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</si>
  <si>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</si>
  <si>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</si>
  <si>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</si>
  <si>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</si>
  <si>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</si>
  <si>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</si>
  <si>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</si>
  <si>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</si>
  <si>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</si>
  <si>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</si>
  <si>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</si>
  <si>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</si>
  <si>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</si>
  <si>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</si>
  <si>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</si>
  <si>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</si>
  <si>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</si>
  <si>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</si>
  <si>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</si>
  <si>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</si>
  <si>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</si>
  <si>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</si>
  <si>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</si>
  <si>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</si>
  <si>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</si>
  <si>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</si>
  <si>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</si>
  <si>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</si>
  <si>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</si>
  <si>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</si>
  <si>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</si>
  <si>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</si>
  <si>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</si>
  <si>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</si>
  <si>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</si>
  <si>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</si>
  <si>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</si>
  <si>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</si>
  <si>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</si>
  <si>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</si>
  <si>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</si>
  <si>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</si>
  <si>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</si>
  <si>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</si>
  <si>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</si>
  <si>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</si>
  <si>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</si>
  <si>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</si>
  <si>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</si>
  <si>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</si>
  <si>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</si>
  <si>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</si>
  <si>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</si>
  <si>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</si>
  <si>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</si>
  <si>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</si>
  <si>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</si>
  <si>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</si>
  <si>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</si>
  <si>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</si>
  <si>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</si>
  <si>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</si>
  <si>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</si>
  <si>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</si>
  <si>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</si>
  <si>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</si>
  <si>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</si>
  <si>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</si>
  <si>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</si>
  <si>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</si>
  <si>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</si>
  <si>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</si>
  <si>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</si>
  <si>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</si>
  <si>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</si>
  <si>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</si>
  <si>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</si>
  <si>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</si>
  <si>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</si>
  <si>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</si>
  <si>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</si>
  <si>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</si>
  <si>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</si>
  <si>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</si>
  <si>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</si>
  <si>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</si>
  <si>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</si>
  <si>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</si>
  <si>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</si>
  <si>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</si>
  <si>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</si>
  <si>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</si>
  <si>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</si>
  <si>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</si>
  <si>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</si>
  <si>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</si>
  <si>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</si>
  <si>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</si>
  <si>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</si>
  <si>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</si>
  <si>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</si>
  <si>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</si>
  <si>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</si>
  <si>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</si>
  <si>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</si>
  <si>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</si>
  <si>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</si>
  <si>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</si>
  <si>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</si>
  <si>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</si>
  <si>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</si>
  <si>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</si>
  <si>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</si>
  <si>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</si>
  <si>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</si>
  <si>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</si>
  <si>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</si>
  <si>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</si>
  <si>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</si>
  <si>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</si>
  <si>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</si>
  <si>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</si>
  <si>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</si>
  <si>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</si>
  <si>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</si>
  <si>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</si>
  <si>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</si>
  <si>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</si>
  <si>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</si>
  <si>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</si>
  <si>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</si>
  <si>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</si>
  <si>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</si>
  <si>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</si>
  <si>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</si>
  <si>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</si>
  <si>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</si>
  <si>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</si>
  <si>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</si>
  <si>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</si>
  <si>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</si>
  <si>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</si>
  <si>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</si>
  <si>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</si>
  <si>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</si>
  <si>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</si>
  <si>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</si>
  <si>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</si>
  <si>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</si>
  <si>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</si>
  <si>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</si>
  <si>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</si>
  <si>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</si>
  <si>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</si>
  <si>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</si>
  <si>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</si>
  <si>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</si>
  <si>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</si>
  <si>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</si>
  <si>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</si>
  <si>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</si>
  <si>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</si>
  <si>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</si>
  <si>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</si>
  <si>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</si>
  <si>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</si>
  <si>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</si>
  <si>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</si>
  <si>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</si>
  <si>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</si>
  <si>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</si>
  <si>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</si>
  <si>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</si>
  <si>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</si>
  <si>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</si>
  <si>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</si>
  <si>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</si>
  <si>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</si>
  <si>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</si>
  <si>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</si>
  <si>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</si>
  <si>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</si>
  <si>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</si>
  <si>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</si>
  <si>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</si>
  <si>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</si>
  <si>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</si>
  <si>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</si>
  <si>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</si>
  <si>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</si>
  <si>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</si>
  <si>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</si>
  <si>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</si>
  <si>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</si>
  <si>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</si>
  <si>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</si>
  <si>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</si>
  <si>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</si>
  <si>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</si>
  <si>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</si>
  <si>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</si>
  <si>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</si>
  <si>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</si>
  <si>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</si>
  <si>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</si>
  <si>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</si>
  <si>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</si>
  <si>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</si>
  <si>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</si>
  <si>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</si>
  <si>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</si>
  <si>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</si>
  <si>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</si>
  <si>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</si>
  <si>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</si>
  <si>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</si>
  <si>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</si>
  <si>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</si>
  <si>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</si>
  <si>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</si>
  <si>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</si>
  <si>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</si>
  <si>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</si>
  <si>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</si>
  <si>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</si>
  <si>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</si>
  <si>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</si>
  <si>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</si>
  <si>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</si>
  <si>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</si>
  <si>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</si>
  <si>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</si>
  <si>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</si>
  <si>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</si>
  <si>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</si>
  <si>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</si>
  <si>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</si>
  <si>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</si>
  <si>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</si>
  <si>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</si>
  <si>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</si>
  <si>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</si>
  <si>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</si>
  <si>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</si>
  <si>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</si>
  <si>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</si>
  <si>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</si>
  <si>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</si>
  <si>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</si>
  <si>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</si>
  <si>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</si>
  <si>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</si>
  <si>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</si>
  <si>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</si>
  <si>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</si>
  <si>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</si>
  <si>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</si>
  <si>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</si>
  <si>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</si>
  <si>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</si>
  <si>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</si>
  <si>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</si>
  <si>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</si>
  <si>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</si>
  <si>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</si>
  <si>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</si>
  <si>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</si>
  <si>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</si>
  <si>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</si>
  <si>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</si>
  <si>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</si>
  <si>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</si>
  <si>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</si>
  <si>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</si>
  <si>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</si>
  <si>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</si>
  <si>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</si>
  <si>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</si>
  <si>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</si>
  <si>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</si>
  <si>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</si>
  <si>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</si>
  <si>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</si>
  <si>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</si>
  <si>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</si>
  <si>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</si>
  <si>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</si>
  <si>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</si>
  <si>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</si>
  <si>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</si>
  <si>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</si>
  <si>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</si>
  <si>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</si>
  <si>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</si>
  <si>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</si>
  <si>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</si>
  <si>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</si>
  <si>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</si>
  <si>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</si>
  <si>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</si>
  <si>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</si>
  <si>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</si>
  <si>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</si>
  <si>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</si>
  <si>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</si>
  <si>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</si>
  <si>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</si>
  <si>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</si>
  <si>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</si>
  <si>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</si>
  <si>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</si>
  <si>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</si>
  <si>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</si>
  <si>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</si>
  <si>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</si>
  <si>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</si>
  <si>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</si>
  <si>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</si>
  <si>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</si>
  <si>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</si>
  <si>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</si>
  <si>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</si>
  <si>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</si>
  <si>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</si>
  <si>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</si>
  <si>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</si>
  <si>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</si>
  <si>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</si>
  <si>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</si>
  <si>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</si>
  <si>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</si>
  <si>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</si>
  <si>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</si>
  <si>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</si>
  <si>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</si>
  <si>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</si>
  <si>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</si>
  <si>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</si>
  <si>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</si>
  <si>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</si>
  <si>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</si>
  <si>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</si>
  <si>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</si>
  <si>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</si>
  <si>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</si>
  <si>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</si>
  <si>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</si>
  <si>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</si>
  <si>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</si>
  <si>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</si>
  <si>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</si>
  <si>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</si>
  <si>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</si>
  <si>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</si>
  <si>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</si>
  <si>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</si>
  <si>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</si>
  <si>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</si>
  <si>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</si>
  <si>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</si>
  <si>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</si>
  <si>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</si>
  <si>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</si>
  <si>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</si>
  <si>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</si>
  <si>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</si>
  <si>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</si>
  <si>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</si>
  <si>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</si>
  <si>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</si>
  <si>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</si>
  <si>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</si>
  <si>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</si>
  <si>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</si>
  <si>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</si>
  <si>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</si>
  <si>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</si>
  <si>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</si>
  <si>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</si>
  <si>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</si>
  <si>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</si>
  <si>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</si>
  <si>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</si>
  <si>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</si>
  <si>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</si>
  <si>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</si>
  <si>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</si>
  <si>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</si>
  <si>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</si>
  <si>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</si>
  <si>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</si>
  <si>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</si>
  <si>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</si>
  <si>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</si>
  <si>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</si>
  <si>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</si>
  <si>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</si>
  <si>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</si>
  <si>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</si>
  <si>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</si>
  <si>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</si>
  <si>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</si>
  <si>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</si>
  <si>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</si>
  <si>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</si>
  <si>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</si>
  <si>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</si>
  <si>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</si>
  <si>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</si>
  <si>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</si>
  <si>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</si>
  <si>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</si>
  <si>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</si>
  <si>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</si>
  <si>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</si>
  <si>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</si>
  <si>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</si>
  <si>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</si>
  <si>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</si>
  <si>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</si>
  <si>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</si>
  <si>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</si>
  <si>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</si>
  <si>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</si>
  <si>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</si>
  <si>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</si>
  <si>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</si>
  <si>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</si>
  <si>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</si>
  <si>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</si>
  <si>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</si>
  <si>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</si>
  <si>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</si>
  <si>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</si>
  <si>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</si>
  <si>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</si>
  <si>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</si>
  <si>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</si>
  <si>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</si>
  <si>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</si>
  <si>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</si>
  <si>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</si>
  <si>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</si>
  <si>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</si>
  <si>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</si>
  <si>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</si>
  <si>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</si>
  <si>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</si>
  <si>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</si>
  <si>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</si>
  <si>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</si>
  <si>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</si>
  <si>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</si>
  <si>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</si>
  <si>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</si>
  <si>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</si>
  <si>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</si>
  <si>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</si>
  <si>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</si>
  <si>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</si>
  <si>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</si>
  <si>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</si>
  <si>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</si>
  <si>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</si>
  <si>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</si>
  <si>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</si>
  <si>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</si>
  <si>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</si>
  <si>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</si>
  <si>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</si>
  <si>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</si>
  <si>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</si>
  <si>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</si>
  <si>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</si>
  <si>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</si>
  <si>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</si>
  <si>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</si>
  <si>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</si>
  <si>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</si>
  <si>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</si>
  <si>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</si>
  <si>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</si>
  <si>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</si>
  <si>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</si>
  <si>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</si>
  <si>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</si>
  <si>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</si>
  <si>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</si>
  <si>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</si>
  <si>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</si>
  <si>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</si>
  <si>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</si>
  <si>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</si>
  <si>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</si>
  <si>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</si>
  <si>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</si>
  <si>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</si>
  <si>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</si>
  <si>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</si>
  <si>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</si>
  <si>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</si>
  <si>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</si>
  <si>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</si>
  <si>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</si>
  <si>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</si>
  <si>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</si>
  <si>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</si>
  <si>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</si>
  <si>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</si>
  <si>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</si>
  <si>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</si>
  <si>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</si>
  <si>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</si>
  <si>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</si>
  <si>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</si>
  <si>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</si>
  <si>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</si>
  <si>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</si>
  <si>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</si>
  <si>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</si>
  <si>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</si>
  <si>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</si>
  <si>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</si>
  <si>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</si>
  <si>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</si>
  <si>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</si>
  <si>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</si>
  <si>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</si>
  <si>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</si>
  <si>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</si>
  <si>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</si>
  <si>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</si>
  <si>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</si>
  <si>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</si>
  <si>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</si>
  <si>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</si>
  <si>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</si>
  <si>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</si>
  <si>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</si>
  <si>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</si>
  <si>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</si>
  <si>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</si>
  <si>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</si>
  <si>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</si>
  <si>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</si>
  <si>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</si>
  <si>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</si>
  <si>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</si>
  <si>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</si>
  <si>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</si>
  <si>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</si>
  <si>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</si>
  <si>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</si>
  <si>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</si>
  <si>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</si>
  <si>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</si>
  <si>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</si>
  <si>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</si>
  <si>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</si>
  <si>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</si>
  <si>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</si>
  <si>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</si>
  <si>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</si>
  <si>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</si>
  <si>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</si>
  <si>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</si>
  <si>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</si>
  <si>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</si>
  <si>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</si>
  <si>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</si>
  <si>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</si>
  <si>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</si>
  <si>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</si>
  <si>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</si>
  <si>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</si>
  <si>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</si>
  <si>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</si>
  <si>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</si>
  <si>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</si>
  <si>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</si>
  <si>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</si>
  <si>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</si>
  <si>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</si>
  <si>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</si>
  <si>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</si>
  <si>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</si>
  <si>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</si>
  <si>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</si>
  <si>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</si>
  <si>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</si>
  <si>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</si>
  <si>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</si>
  <si>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</si>
  <si>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</si>
  <si>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</si>
  <si>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</si>
  <si>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</si>
  <si>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</si>
  <si>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</si>
  <si>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</si>
  <si>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</si>
  <si>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</si>
  <si>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</si>
  <si>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</si>
  <si>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</si>
  <si>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</si>
  <si>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</si>
  <si>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</si>
  <si>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</si>
  <si>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</si>
  <si>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</si>
  <si>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</si>
  <si>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</si>
  <si>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</si>
  <si>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</si>
  <si>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</si>
  <si>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</si>
  <si>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</si>
  <si>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</si>
  <si>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</si>
  <si>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</si>
  <si>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</si>
  <si>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</si>
  <si>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</si>
  <si>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</si>
  <si>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</si>
  <si>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</si>
  <si>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</si>
  <si>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</si>
  <si>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</si>
  <si>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</si>
  <si>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</si>
  <si>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</si>
  <si>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</si>
  <si>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</si>
  <si>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</si>
  <si>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</si>
  <si>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</si>
  <si>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</si>
  <si>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</si>
  <si>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</si>
  <si>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</si>
  <si>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</si>
  <si>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</si>
  <si>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</si>
  <si>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</si>
  <si>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</si>
  <si>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</si>
  <si>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</si>
  <si>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</si>
  <si>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</si>
  <si>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</si>
  <si>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</si>
  <si>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</si>
  <si>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</si>
  <si>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</si>
  <si>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</si>
  <si>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</si>
  <si>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</si>
  <si>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</si>
  <si>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</si>
  <si>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</si>
  <si>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</si>
  <si>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</si>
  <si>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</si>
  <si>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</si>
  <si>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</si>
  <si>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</si>
  <si>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</si>
  <si>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</si>
  <si>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</si>
  <si>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</si>
  <si>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</si>
  <si>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</si>
  <si>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</si>
  <si>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</si>
  <si>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</si>
  <si>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</si>
  <si>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</si>
  <si>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</si>
  <si>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</si>
  <si>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</si>
  <si>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</si>
  <si>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</si>
  <si>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</si>
  <si>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</si>
  <si>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</si>
  <si>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</si>
  <si>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</si>
  <si>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</si>
  <si>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</si>
  <si>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</si>
  <si>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</si>
  <si>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</si>
  <si>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</si>
  <si>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</si>
  <si>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</si>
  <si>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</si>
  <si>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</si>
  <si>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</si>
  <si>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</si>
  <si>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</si>
  <si>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</si>
  <si>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</si>
  <si>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</si>
  <si>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</si>
  <si>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</si>
  <si>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</si>
  <si>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</si>
  <si>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</si>
  <si>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</si>
  <si>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</si>
  <si>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</si>
  <si>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</si>
  <si>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</si>
  <si>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</si>
  <si>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</si>
  <si>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</si>
  <si>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</si>
  <si>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</si>
  <si>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</si>
  <si>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</si>
  <si>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</si>
  <si>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</si>
  <si>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</si>
  <si>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</si>
  <si>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</si>
  <si>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</si>
  <si>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</si>
  <si>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</si>
  <si>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</si>
  <si>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</si>
  <si>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</si>
  <si>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</si>
  <si>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</si>
  <si>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</si>
  <si>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</si>
  <si>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</si>
  <si>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</si>
  <si>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</si>
  <si>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</si>
  <si>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</si>
  <si>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</si>
  <si>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</si>
  <si>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</si>
  <si>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</si>
  <si>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</si>
  <si>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</si>
  <si>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</si>
  <si>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</si>
  <si>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</si>
  <si>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</si>
  <si>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</si>
  <si>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</si>
  <si>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</si>
  <si>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</si>
  <si>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</si>
  <si>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</si>
  <si>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</si>
  <si>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</si>
  <si>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</si>
  <si>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</si>
  <si>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</si>
  <si>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</si>
  <si>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</si>
  <si>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</si>
  <si>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</si>
  <si>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</si>
  <si>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</si>
  <si>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</si>
  <si>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</si>
  <si>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</si>
  <si>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</si>
  <si>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</si>
  <si>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</si>
  <si>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</si>
  <si>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</si>
  <si>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</si>
  <si>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</si>
  <si>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</si>
  <si>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</si>
  <si>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</si>
  <si>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</si>
  <si>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</si>
  <si>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</si>
  <si>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</si>
  <si>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</si>
  <si>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</si>
  <si>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</si>
  <si>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</si>
  <si>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</si>
  <si>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</si>
  <si>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</si>
  <si>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</si>
  <si>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</si>
  <si>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</si>
  <si>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</si>
  <si>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</si>
  <si>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</si>
  <si>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</si>
  <si>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</si>
  <si>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</si>
  <si>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</si>
  <si>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</si>
  <si>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</si>
  <si>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</si>
  <si>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</si>
  <si>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</si>
  <si>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</si>
  <si>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</si>
  <si>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</si>
  <si>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</si>
  <si>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</si>
  <si>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</si>
  <si>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</si>
  <si>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</si>
  <si>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</si>
  <si>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</si>
  <si>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</si>
  <si>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</si>
  <si>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</si>
  <si>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</si>
  <si>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</si>
  <si>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</si>
  <si>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</si>
  <si>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</si>
  <si>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</si>
  <si>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</si>
  <si>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</si>
  <si>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</si>
  <si>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</si>
  <si>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</si>
  <si>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</si>
  <si>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</si>
  <si>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</si>
  <si>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</si>
  <si>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</si>
  <si>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</si>
  <si>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</si>
  <si>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</si>
  <si>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</si>
  <si>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</si>
  <si>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</si>
  <si>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</si>
  <si>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</si>
  <si>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</si>
  <si>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</si>
  <si>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</si>
  <si>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</si>
  <si>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</si>
  <si>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</si>
  <si>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</si>
  <si>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</si>
  <si>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</si>
  <si>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</si>
  <si>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</si>
  <si>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</si>
  <si>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</si>
  <si>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</si>
  <si>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</si>
  <si>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</si>
  <si>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</si>
  <si>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</si>
  <si>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</si>
  <si>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</si>
  <si>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</si>
  <si>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</si>
  <si>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</si>
  <si>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</si>
  <si>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</si>
  <si>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</si>
  <si>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</si>
  <si>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</si>
  <si>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</si>
  <si>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</si>
  <si>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</si>
  <si>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</si>
  <si>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</si>
  <si>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</si>
  <si>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</si>
  <si>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</si>
  <si>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</si>
  <si>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</si>
  <si>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</si>
  <si>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</si>
  <si>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</si>
  <si>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</si>
  <si>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</si>
  <si>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</si>
  <si>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</si>
  <si>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</si>
  <si>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</si>
  <si>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</si>
  <si>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</si>
  <si>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</si>
  <si>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</si>
  <si>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</si>
  <si>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</si>
  <si>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</si>
  <si>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</si>
  <si>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</si>
  <si>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</si>
  <si>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</si>
  <si>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</si>
  <si>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</si>
  <si>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</si>
  <si>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</si>
  <si>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</si>
  <si>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</si>
  <si>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</si>
  <si>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</si>
  <si>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</si>
  <si>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</si>
  <si>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</si>
  <si>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</si>
  <si>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</si>
  <si>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</si>
  <si>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</si>
  <si>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</si>
  <si>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</si>
  <si>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</si>
  <si>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</si>
  <si>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</si>
  <si>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</si>
  <si>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</si>
  <si>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</si>
  <si>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</si>
  <si>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</si>
  <si>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</si>
  <si>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</si>
  <si>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</si>
  <si>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</si>
  <si>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</si>
  <si>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</si>
  <si>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</si>
  <si>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</si>
  <si>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</si>
  <si>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</si>
  <si>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</si>
  <si>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</si>
  <si>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</si>
  <si>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</si>
  <si>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</si>
  <si>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</si>
  <si>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</si>
  <si>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</si>
  <si>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</si>
  <si>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</si>
  <si>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</si>
  <si>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</si>
  <si>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</si>
  <si>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</si>
  <si>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</si>
  <si>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</si>
  <si>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</si>
  <si>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</si>
  <si>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</si>
  <si>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</si>
  <si>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</si>
  <si>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</si>
  <si>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</si>
  <si>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</si>
  <si>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</si>
  <si>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</si>
  <si>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</si>
  <si>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</si>
  <si>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</si>
  <si>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</si>
  <si>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</si>
  <si>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</si>
  <si>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</si>
  <si>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</si>
  <si>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</si>
  <si>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</si>
  <si>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</si>
  <si>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</si>
  <si>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</si>
  <si>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</si>
  <si>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</si>
  <si>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</si>
  <si>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</si>
  <si>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</si>
  <si>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</si>
  <si>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</si>
  <si>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</si>
  <si>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</si>
  <si>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</si>
  <si>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</si>
  <si>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</si>
  <si>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</si>
  <si>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</si>
  <si>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</si>
  <si>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</si>
  <si>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</si>
  <si>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</si>
  <si>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</si>
  <si>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</si>
  <si>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</si>
  <si>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</si>
  <si>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</si>
  <si>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</si>
  <si>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</si>
  <si>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</si>
  <si>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</si>
  <si>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</si>
  <si>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</si>
  <si>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</si>
  <si>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</si>
  <si>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</si>
  <si>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</si>
  <si>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</si>
  <si>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</si>
  <si>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</si>
  <si>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</si>
  <si>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</si>
  <si>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</si>
  <si>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</si>
  <si>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</si>
  <si>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</si>
  <si>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</si>
  <si>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</si>
  <si>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</si>
  <si>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</si>
  <si>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</si>
  <si>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</si>
  <si>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</si>
  <si>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</si>
  <si>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</si>
  <si>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</si>
  <si>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</si>
  <si>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</si>
  <si>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</si>
  <si>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</si>
  <si>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</si>
  <si>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</si>
  <si>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</si>
  <si>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</si>
  <si>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</si>
  <si>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</si>
  <si>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</si>
  <si>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</si>
  <si>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</si>
  <si>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</si>
  <si>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</si>
  <si>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</si>
  <si>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</si>
  <si>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</si>
  <si>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</si>
  <si>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</si>
  <si>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</si>
  <si>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</si>
  <si>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</si>
  <si>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</si>
  <si>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</si>
  <si>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</si>
  <si>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</si>
  <si>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</si>
  <si>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</si>
  <si>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</si>
  <si>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</si>
  <si>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</si>
  <si>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</si>
  <si>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</si>
  <si>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</si>
  <si>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</si>
  <si>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</si>
  <si>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</si>
  <si>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</si>
  <si>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</si>
  <si>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</si>
  <si>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</si>
  <si>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</si>
  <si>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</si>
  <si>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</si>
  <si>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</si>
  <si>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</si>
  <si>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</si>
  <si>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</si>
  <si>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</si>
  <si>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</si>
  <si>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</si>
  <si>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</si>
  <si>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</si>
  <si>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</si>
  <si>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</si>
  <si>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</si>
  <si>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</si>
  <si>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</si>
  <si>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</si>
  <si>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</si>
  <si>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</si>
  <si>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</si>
  <si>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</si>
  <si>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</si>
  <si>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</si>
  <si>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</si>
  <si>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</si>
  <si>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</si>
  <si>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</si>
  <si>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</si>
  <si>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</si>
  <si>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</si>
  <si>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</si>
  <si>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</si>
  <si>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</si>
  <si>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</si>
  <si>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</si>
  <si>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</si>
  <si>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</si>
  <si>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</si>
  <si>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</si>
  <si>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</si>
  <si>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</si>
  <si>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</si>
  <si>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</si>
  <si>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</si>
  <si>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</si>
  <si>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</si>
  <si>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</si>
  <si>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</si>
  <si>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</si>
  <si>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</si>
  <si>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</si>
  <si>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</si>
  <si>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</si>
  <si>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</si>
  <si>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</si>
  <si>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</si>
  <si>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</si>
  <si>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</si>
  <si>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</si>
  <si>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</si>
  <si>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</si>
  <si>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</si>
  <si>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</si>
  <si>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</si>
  <si>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</si>
  <si>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</si>
  <si>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</si>
  <si>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</si>
  <si>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</si>
  <si>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</si>
  <si>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</si>
  <si>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</si>
  <si>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</si>
  <si>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</si>
  <si>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</si>
  <si>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</si>
  <si>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</si>
  <si>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</si>
  <si>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</si>
  <si>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</si>
  <si>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</si>
  <si>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</si>
  <si>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</si>
  <si>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</si>
  <si>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</si>
  <si>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</si>
  <si>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</si>
  <si>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</si>
  <si>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</si>
  <si>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</si>
  <si>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</si>
  <si>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</si>
  <si>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</si>
  <si>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</si>
  <si>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</si>
  <si>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</si>
  <si>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</si>
  <si>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</si>
  <si>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</si>
  <si>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</si>
  <si>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</si>
  <si>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</si>
  <si>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</si>
  <si>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</si>
  <si>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</si>
  <si>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</si>
  <si>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</si>
  <si>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</si>
  <si>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</si>
  <si>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</si>
  <si>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</si>
  <si>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</si>
  <si>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</si>
  <si>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</si>
  <si>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</si>
  <si>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</si>
  <si>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</si>
  <si>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</si>
  <si>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</si>
  <si>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</si>
  <si>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</si>
  <si>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</si>
  <si>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</si>
  <si>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</si>
  <si>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</si>
  <si>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</si>
  <si>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</si>
  <si>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</si>
  <si>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</si>
  <si>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</si>
  <si>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</si>
  <si>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</si>
  <si>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</si>
  <si>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</si>
  <si>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</si>
  <si>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</si>
  <si>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</si>
  <si>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</si>
  <si>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</si>
  <si>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</si>
  <si>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</si>
  <si>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</si>
  <si>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</si>
  <si>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</si>
  <si>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</si>
  <si>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</si>
  <si>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</si>
  <si>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</si>
  <si>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</si>
  <si>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</si>
  <si>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</si>
  <si>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</si>
  <si>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</si>
  <si>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</si>
  <si>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</si>
  <si>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</si>
  <si>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</si>
  <si>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</si>
  <si>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</si>
  <si>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</si>
  <si>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</si>
  <si>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</si>
  <si>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</si>
  <si>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</si>
  <si>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</si>
  <si>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</si>
  <si>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</si>
  <si>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</si>
  <si>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</si>
  <si>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</si>
  <si>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</si>
  <si>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</si>
  <si>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</si>
  <si>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</si>
  <si>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</si>
  <si>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</si>
  <si>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</si>
  <si>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</si>
  <si>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</si>
  <si>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</si>
  <si>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</si>
  <si>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</si>
  <si>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</si>
  <si>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</si>
  <si>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</si>
  <si>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</si>
  <si>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</si>
  <si>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</si>
  <si>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</si>
  <si>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</si>
  <si>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</si>
  <si>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</si>
  <si>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</si>
  <si>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</si>
  <si>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</si>
  <si>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</si>
  <si>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</si>
  <si>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</si>
  <si>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</si>
  <si>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</si>
  <si>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</si>
  <si>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</si>
  <si>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</si>
  <si>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</si>
  <si>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</si>
  <si>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</si>
  <si>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</si>
  <si>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</si>
  <si>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</si>
  <si>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</si>
  <si>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</si>
  <si>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</si>
  <si>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</si>
  <si>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</si>
  <si>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</si>
  <si>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</si>
  <si>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</si>
  <si>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</si>
  <si>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</si>
  <si>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</si>
  <si>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</si>
  <si>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</si>
  <si>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</si>
  <si>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</si>
  <si>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</si>
  <si>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</si>
  <si>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</si>
  <si>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</si>
  <si>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</si>
  <si>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</si>
  <si>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</si>
  <si>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</si>
  <si>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</si>
  <si>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</si>
  <si>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</si>
  <si>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</si>
  <si>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</si>
  <si>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</si>
  <si>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</si>
  <si>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</si>
  <si>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</si>
  <si>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</si>
  <si>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</si>
  <si>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</si>
  <si>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</si>
  <si>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</si>
  <si>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</si>
  <si>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</si>
  <si>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</si>
  <si>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</si>
  <si>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</si>
  <si>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</si>
  <si>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</si>
  <si>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</si>
  <si>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</si>
  <si>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</si>
  <si>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</si>
  <si>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</si>
  <si>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</si>
  <si>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</si>
  <si>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</si>
  <si>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</si>
  <si>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</si>
  <si>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</si>
  <si>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</si>
  <si>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</si>
  <si>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</si>
  <si>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</si>
  <si>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</si>
  <si>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</si>
  <si>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</si>
  <si>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</si>
  <si>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</si>
  <si>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</si>
  <si>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</si>
  <si>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</si>
  <si>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</si>
  <si>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</si>
  <si>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</si>
  <si>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</si>
  <si>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</si>
  <si>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</si>
  <si>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</si>
  <si>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</si>
  <si>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</si>
  <si>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</si>
  <si>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</si>
  <si>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</si>
  <si>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</si>
  <si>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</si>
  <si>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</si>
  <si>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</si>
  <si>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</si>
  <si>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</si>
  <si>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</si>
  <si>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</si>
  <si>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</si>
  <si>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</si>
  <si>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</si>
  <si>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</si>
  <si>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</si>
  <si>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</si>
  <si>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</si>
  <si>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</si>
  <si>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</si>
  <si>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</si>
  <si>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</si>
  <si>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</si>
  <si>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</si>
  <si>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</si>
  <si>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</si>
  <si>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</si>
  <si>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</si>
  <si>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</si>
  <si>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</si>
  <si>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</si>
  <si>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</si>
  <si>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</si>
  <si>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</si>
  <si>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</si>
  <si>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</si>
  <si>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</si>
  <si>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</si>
  <si>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</si>
  <si>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</si>
  <si>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</si>
  <si>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</si>
  <si>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</si>
  <si>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</si>
  <si>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</si>
  <si>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</si>
  <si>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</si>
  <si>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</si>
  <si>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</si>
  <si>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</si>
  <si>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</si>
  <si>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</si>
  <si>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</si>
  <si>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</si>
  <si>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</si>
  <si>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</si>
  <si>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</si>
  <si>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</si>
  <si>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</si>
  <si>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</si>
  <si>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</si>
  <si>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</si>
  <si>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</si>
  <si>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</si>
  <si>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</si>
  <si>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</si>
  <si>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</si>
  <si>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</si>
  <si>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</si>
  <si>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</si>
  <si>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</si>
  <si>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</si>
  <si>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</si>
  <si>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</si>
  <si>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</si>
  <si>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</si>
  <si>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</si>
  <si>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</si>
  <si>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</si>
  <si>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</si>
  <si>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</si>
  <si>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</si>
  <si>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</si>
  <si>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</si>
  <si>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</si>
  <si>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</si>
  <si>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</si>
  <si>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</si>
  <si>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</si>
  <si>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</si>
  <si>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</si>
  <si>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</si>
  <si>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</si>
  <si>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</si>
  <si>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</si>
  <si>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</si>
  <si>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</si>
  <si>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</si>
  <si>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</si>
  <si>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</si>
  <si>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</si>
  <si>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</si>
  <si>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</si>
  <si>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</si>
  <si>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</si>
  <si>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</si>
  <si>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</si>
  <si>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</si>
  <si>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</si>
  <si>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</si>
  <si>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</si>
  <si>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</si>
  <si>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</si>
  <si>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</si>
  <si>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</si>
  <si>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</si>
  <si>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</si>
  <si>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</si>
  <si>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</si>
  <si>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</si>
  <si>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</si>
  <si>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</si>
  <si>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</si>
  <si>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</si>
  <si>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</si>
  <si>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</si>
  <si>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</si>
  <si>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</si>
  <si>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</si>
  <si>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</si>
  <si>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</si>
  <si>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</si>
  <si>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</si>
  <si>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</si>
  <si>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</si>
  <si>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</si>
  <si>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</si>
  <si>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</si>
  <si>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</si>
  <si>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</si>
  <si>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</si>
  <si>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</si>
  <si>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</si>
  <si>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</si>
  <si>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</si>
  <si>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</si>
  <si>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</si>
  <si>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</si>
  <si>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</si>
  <si>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</si>
  <si>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</si>
  <si>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</si>
  <si>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</si>
  <si>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</si>
  <si>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</si>
  <si>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</si>
  <si>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</si>
  <si>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</si>
  <si>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</si>
  <si>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</si>
  <si>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</si>
  <si>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</si>
  <si>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</si>
  <si>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</si>
  <si>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</si>
  <si>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</si>
  <si>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</si>
  <si>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</si>
  <si>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</si>
  <si>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</si>
  <si>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</si>
  <si>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</si>
  <si>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</si>
  <si>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</si>
  <si>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</si>
  <si>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</si>
  <si>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</si>
  <si>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</si>
  <si>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</si>
  <si>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</si>
  <si>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</si>
  <si>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</si>
  <si>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</si>
  <si>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</si>
  <si>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</si>
  <si>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</si>
  <si>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</si>
  <si>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</si>
  <si>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</si>
  <si>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</si>
  <si>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</si>
  <si>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</si>
  <si>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</si>
  <si>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</si>
  <si>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</si>
  <si>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</si>
  <si>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</si>
  <si>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</si>
  <si>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</si>
  <si>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</si>
  <si>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</si>
  <si>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</si>
  <si>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</si>
  <si>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</si>
  <si>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</si>
  <si>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</si>
  <si>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</si>
  <si>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</si>
  <si>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</si>
  <si>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</si>
  <si>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</si>
  <si>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</si>
  <si>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</si>
  <si>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</si>
  <si>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</si>
  <si>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</si>
  <si>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</si>
  <si>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</si>
  <si>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</si>
  <si>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</si>
  <si>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</si>
  <si>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</si>
  <si>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</si>
  <si>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</si>
  <si>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</si>
  <si>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</si>
  <si>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</si>
  <si>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</si>
  <si>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</si>
  <si>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</si>
  <si>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</si>
  <si>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</si>
  <si>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</si>
  <si>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</si>
  <si>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</si>
  <si>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</si>
  <si>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</si>
  <si>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</si>
  <si>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</si>
  <si>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</si>
  <si>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</si>
  <si>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</si>
  <si>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</si>
  <si>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</si>
  <si>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</si>
  <si>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</si>
  <si>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</si>
  <si>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</si>
  <si>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</si>
  <si>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</si>
  <si>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</si>
  <si>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</si>
  <si>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</si>
  <si>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</si>
  <si>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</si>
  <si>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</si>
  <si>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</si>
  <si>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</si>
  <si>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</si>
  <si>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</si>
  <si>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</si>
  <si>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</si>
  <si>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</si>
  <si>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</si>
  <si>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</si>
  <si>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</si>
  <si>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</si>
  <si>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</si>
  <si>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</si>
  <si>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</si>
  <si>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</si>
  <si>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</si>
  <si>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</si>
  <si>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</si>
  <si>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</si>
  <si>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</si>
  <si>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</si>
  <si>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</si>
  <si>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</si>
  <si>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</si>
  <si>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</si>
  <si>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</si>
  <si>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</si>
  <si>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</si>
  <si>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</si>
  <si>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</si>
  <si>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</si>
  <si>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</si>
  <si>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</si>
  <si>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</si>
  <si>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</si>
  <si>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</si>
  <si>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</si>
  <si>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</si>
  <si>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</si>
  <si>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</si>
  <si>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</si>
  <si>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</si>
  <si>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</si>
  <si>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</si>
  <si>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</si>
  <si>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</si>
  <si>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</si>
  <si>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</si>
  <si>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</si>
  <si>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</si>
  <si>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</si>
  <si>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</si>
  <si>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</si>
  <si>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</si>
  <si>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</si>
  <si>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</si>
  <si>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</si>
  <si>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</si>
  <si>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</si>
  <si>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</si>
  <si>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</si>
  <si>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</si>
  <si>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</si>
  <si>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</si>
  <si>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</si>
  <si>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</si>
  <si>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</si>
  <si>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</si>
  <si>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</si>
  <si>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</si>
  <si>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</si>
  <si>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</si>
  <si>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</si>
  <si>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</si>
  <si>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</si>
  <si>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</si>
  <si>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</si>
  <si>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</si>
  <si>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</si>
  <si>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</si>
  <si>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</si>
  <si>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</si>
  <si>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</si>
  <si>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</si>
  <si>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</si>
  <si>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</si>
  <si>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</si>
  <si>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</si>
  <si>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</si>
  <si>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</si>
  <si>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</si>
  <si>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</si>
  <si>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</si>
  <si>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</si>
  <si>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</si>
  <si>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</si>
  <si>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</si>
  <si>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</si>
  <si>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</si>
  <si>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</si>
  <si>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</si>
  <si>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</si>
  <si>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</si>
  <si>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</si>
  <si>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</si>
  <si>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</si>
  <si>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</si>
  <si>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</si>
  <si>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</si>
  <si>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</si>
  <si>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</si>
  <si>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</si>
  <si>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</si>
  <si>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</si>
  <si>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</si>
  <si>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</si>
  <si>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</si>
  <si>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</si>
  <si>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</si>
  <si>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</si>
  <si>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</si>
  <si>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</si>
  <si>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</si>
  <si>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</si>
  <si>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</si>
  <si>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</si>
  <si>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</si>
  <si>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</si>
  <si>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</si>
  <si>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</si>
  <si>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</si>
  <si>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</si>
  <si>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</si>
  <si>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</si>
  <si>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</si>
  <si>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</si>
  <si>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</si>
  <si>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</si>
  <si>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</si>
  <si>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</si>
  <si>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</si>
  <si>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</si>
  <si>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</si>
  <si>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</si>
  <si>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</si>
  <si>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</si>
  <si>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</si>
  <si>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</si>
  <si>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</si>
  <si>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</si>
  <si>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</si>
  <si>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</si>
  <si>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</si>
  <si>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</si>
  <si>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</si>
  <si>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</si>
  <si>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</si>
  <si>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</si>
  <si>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</si>
  <si>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</si>
  <si>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</si>
  <si>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</si>
  <si>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</si>
  <si>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</si>
  <si>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</si>
  <si>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</si>
  <si>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</si>
  <si>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</si>
  <si>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</si>
  <si>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</si>
  <si>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</si>
  <si>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</si>
  <si>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</si>
  <si>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</si>
  <si>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</si>
  <si>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</si>
  <si>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</si>
  <si>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</si>
  <si>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</si>
  <si>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</si>
  <si>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</si>
  <si>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</si>
  <si>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</si>
  <si>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</si>
  <si>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</si>
  <si>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</si>
  <si>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</si>
  <si>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</si>
  <si>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</si>
  <si>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</si>
  <si>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</si>
  <si>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</si>
  <si>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</si>
  <si>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</si>
  <si>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</si>
  <si>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</si>
  <si>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</si>
  <si>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</si>
  <si>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</si>
  <si>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</si>
  <si>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</si>
  <si>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</si>
  <si>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</si>
  <si>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</si>
  <si>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</si>
  <si>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</si>
  <si>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</si>
  <si>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</si>
  <si>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</si>
  <si>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</si>
  <si>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</si>
  <si>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</si>
  <si>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</si>
  <si>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</si>
  <si>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</si>
  <si>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</si>
  <si>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</si>
  <si>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</si>
  <si>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</si>
  <si>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</si>
  <si>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</si>
  <si>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</si>
  <si>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</si>
  <si>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</si>
  <si>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</si>
  <si>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</si>
  <si>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</si>
  <si>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</si>
  <si>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</si>
  <si>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</si>
  <si>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</si>
  <si>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</si>
  <si>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</si>
  <si>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</si>
  <si>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</si>
  <si>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</si>
  <si>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</si>
  <si>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</si>
  <si>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</si>
  <si>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</si>
  <si>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</si>
  <si>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</si>
  <si>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</si>
  <si>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</si>
  <si>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</si>
  <si>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</si>
  <si>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</si>
  <si>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</si>
  <si>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</si>
  <si>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</si>
  <si>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</si>
  <si>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</si>
  <si>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</si>
  <si>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</si>
  <si>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</si>
  <si>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</si>
  <si>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</si>
  <si>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</si>
  <si>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</si>
  <si>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</si>
  <si>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</si>
  <si>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</si>
  <si>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</si>
  <si>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</si>
  <si>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</si>
  <si>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</si>
  <si>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</si>
  <si>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</si>
  <si>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</si>
  <si>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</si>
  <si>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</si>
  <si>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</si>
  <si>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</si>
  <si>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</si>
  <si>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</si>
  <si>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</si>
  <si>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</si>
  <si>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</si>
  <si>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</si>
  <si>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</si>
  <si>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</si>
  <si>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</si>
  <si>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</si>
  <si>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</si>
  <si>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</si>
  <si>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</si>
  <si>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</si>
  <si>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</si>
  <si>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</si>
  <si>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</si>
  <si>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</si>
  <si>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</si>
  <si>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</si>
  <si>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</si>
  <si>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</si>
  <si>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</si>
  <si>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</si>
  <si>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</si>
  <si>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</si>
  <si>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</si>
  <si>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</si>
  <si>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</si>
  <si>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</si>
  <si>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</si>
  <si>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</si>
  <si>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</si>
  <si>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</si>
  <si>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</si>
  <si>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</si>
  <si>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</si>
  <si>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</si>
  <si>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</si>
  <si>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</si>
  <si>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</si>
  <si>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</si>
  <si>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</si>
  <si>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</si>
  <si>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</si>
  <si>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</si>
  <si>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</si>
  <si>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</si>
  <si>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</si>
  <si>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</si>
  <si>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</si>
  <si>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</si>
  <si>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</si>
  <si>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</si>
  <si>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</si>
  <si>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</si>
  <si>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</si>
  <si>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</si>
  <si>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</si>
  <si>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</si>
  <si>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</si>
  <si>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</si>
  <si>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</si>
  <si>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</si>
  <si>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</si>
  <si>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</si>
  <si>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</si>
  <si>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</si>
  <si>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</si>
  <si>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</si>
  <si>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</si>
  <si>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</si>
  <si>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</si>
  <si>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</si>
  <si>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</si>
  <si>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</si>
  <si>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</si>
  <si>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</si>
  <si>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</si>
  <si>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</si>
  <si>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</si>
  <si>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</si>
  <si>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</si>
  <si>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</si>
  <si>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</si>
  <si>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</si>
  <si>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</si>
  <si>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</si>
  <si>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</si>
  <si>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</si>
  <si>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</si>
  <si>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</si>
  <si>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</si>
  <si>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</si>
  <si>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</si>
  <si>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</si>
  <si>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</si>
  <si>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</si>
  <si>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</si>
  <si>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</si>
  <si>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</si>
  <si>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</si>
  <si>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</si>
  <si>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</si>
  <si>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</si>
  <si>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</si>
  <si>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</si>
  <si>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</si>
  <si>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</si>
  <si>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</si>
  <si>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</si>
  <si>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</si>
  <si>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</si>
  <si>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</si>
  <si>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</si>
  <si>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</si>
  <si>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</si>
  <si>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</si>
  <si>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</si>
  <si>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</si>
  <si>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</si>
  <si>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</si>
  <si>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</si>
  <si>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</si>
  <si>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</si>
  <si>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</si>
  <si>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</si>
  <si>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</si>
  <si>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</si>
  <si>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</si>
  <si>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</si>
  <si>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</si>
  <si>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</si>
  <si>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</si>
  <si>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</si>
  <si>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</si>
  <si>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</si>
  <si>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</si>
  <si>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</si>
  <si>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</si>
  <si>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</si>
  <si>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</si>
  <si>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</si>
  <si>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</si>
  <si>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</si>
  <si>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</si>
  <si>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</si>
  <si>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</si>
  <si>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</si>
  <si>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</si>
  <si>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</si>
  <si>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</si>
  <si>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</si>
  <si>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</si>
  <si>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</si>
  <si>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</si>
  <si>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</si>
  <si>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</si>
  <si>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</si>
  <si>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</si>
  <si>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</si>
  <si>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</si>
  <si>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</si>
  <si>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</si>
  <si>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</si>
  <si>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</si>
  <si>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</si>
  <si>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</si>
  <si>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</si>
  <si>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</si>
  <si>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</si>
  <si>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</si>
  <si>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</si>
  <si>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</si>
  <si>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</si>
  <si>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</si>
  <si>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</si>
  <si>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</si>
  <si>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</si>
  <si>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</si>
  <si>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</si>
  <si>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</si>
  <si>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</si>
  <si>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</si>
  <si>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</si>
  <si>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</si>
  <si>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</si>
  <si>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</si>
  <si>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</si>
  <si>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</si>
  <si>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</si>
  <si>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</si>
  <si>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</si>
  <si>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</si>
  <si>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</si>
  <si>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</si>
  <si>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</si>
  <si>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</si>
  <si>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</si>
  <si>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</si>
  <si>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</si>
  <si>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</si>
  <si>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</si>
  <si>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</si>
  <si>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</si>
  <si>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</si>
  <si>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</si>
  <si>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</si>
  <si>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</si>
  <si>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</si>
  <si>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</si>
  <si>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</si>
  <si>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</si>
  <si>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</si>
  <si>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</si>
  <si>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</si>
  <si>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</si>
  <si>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</si>
  <si>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</si>
  <si>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</si>
  <si>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</si>
  <si>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</si>
  <si>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</si>
  <si>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</si>
  <si>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</si>
  <si>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</si>
  <si>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</si>
  <si>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</si>
  <si>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</si>
  <si>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</si>
  <si>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</si>
  <si>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</si>
  <si>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</si>
  <si>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</si>
  <si>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</si>
  <si>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</si>
  <si>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</si>
  <si>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</si>
  <si>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</si>
  <si>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</si>
  <si>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</si>
  <si>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</si>
  <si>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</si>
  <si>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</si>
  <si>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</si>
  <si>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</si>
  <si>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</si>
  <si>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</si>
  <si>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</si>
  <si>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</si>
  <si>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</si>
  <si>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</si>
  <si>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</si>
  <si>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</si>
  <si>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</si>
  <si>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</si>
  <si>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</si>
  <si>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</si>
  <si>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</si>
  <si>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</si>
  <si>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</si>
  <si>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</si>
  <si>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</si>
  <si>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</si>
  <si>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</si>
  <si>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</si>
  <si>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</si>
  <si>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</si>
  <si>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</si>
  <si>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</si>
  <si>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</si>
  <si>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</si>
  <si>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</si>
  <si>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</si>
  <si>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</si>
  <si>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</si>
  <si>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</si>
  <si>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</si>
  <si>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</si>
  <si>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</si>
  <si>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</si>
  <si>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</si>
  <si>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</si>
  <si>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</si>
  <si>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</si>
  <si>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</si>
  <si>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</si>
  <si>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</si>
  <si>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</si>
  <si>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</si>
  <si>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</si>
  <si>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</si>
  <si>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</si>
  <si>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</si>
  <si>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</si>
  <si>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</si>
  <si>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</si>
  <si>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</si>
  <si>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</si>
  <si>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</si>
  <si>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</si>
  <si>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</si>
  <si>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</si>
  <si>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</si>
  <si>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</si>
  <si>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</si>
  <si>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</si>
  <si>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</si>
  <si>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</si>
  <si>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</si>
  <si>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</si>
  <si>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</si>
  <si>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</si>
  <si>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</si>
  <si>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</si>
  <si>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</si>
  <si>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</si>
  <si>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</si>
  <si>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</si>
  <si>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</si>
  <si>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</si>
  <si>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</si>
  <si>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</si>
  <si>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</si>
  <si>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</si>
  <si>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</si>
  <si>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</si>
  <si>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</si>
  <si>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</si>
  <si>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</si>
  <si>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</si>
  <si>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</si>
  <si>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</si>
  <si>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</si>
  <si>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</si>
  <si>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</si>
  <si>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</si>
  <si>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</si>
  <si>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</si>
  <si>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</si>
  <si>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</si>
  <si>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</si>
  <si>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</si>
  <si>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</si>
  <si>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</si>
  <si>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</si>
  <si>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</si>
  <si>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</si>
  <si>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</si>
  <si>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</si>
  <si>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</si>
  <si>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</si>
  <si>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</si>
  <si>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</si>
  <si>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</si>
  <si>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</si>
  <si>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</si>
  <si>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</si>
  <si>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</si>
  <si>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</si>
  <si>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</si>
  <si>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</si>
  <si>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</si>
  <si>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</si>
  <si>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</si>
  <si>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</si>
  <si>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</si>
  <si>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</si>
  <si>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</si>
  <si>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</si>
  <si>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</si>
  <si>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</si>
  <si>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</si>
  <si>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</si>
  <si>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</si>
  <si>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</si>
  <si>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</si>
  <si>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</si>
  <si>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</si>
  <si>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</si>
  <si>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</si>
  <si>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</si>
  <si>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</si>
  <si>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</si>
  <si>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</si>
  <si>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</si>
  <si>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</si>
  <si>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</si>
  <si>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</si>
  <si>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</si>
  <si>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</si>
  <si>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</si>
  <si>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</si>
  <si>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</si>
  <si>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</si>
  <si>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</si>
  <si>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</si>
  <si>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</si>
  <si>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</si>
  <si>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</si>
  <si>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</si>
  <si>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</si>
  <si>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</si>
  <si>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</si>
  <si>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</si>
  <si>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</si>
  <si>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</si>
  <si>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</si>
  <si>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</si>
  <si>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</si>
  <si>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</si>
  <si>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</si>
  <si>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</si>
  <si>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</si>
  <si>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</si>
  <si>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</si>
  <si>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</si>
  <si>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</si>
  <si>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</si>
  <si>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</si>
  <si>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</si>
  <si>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</si>
  <si>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</si>
  <si>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</si>
  <si>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</si>
  <si>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</si>
  <si>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</si>
  <si>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</si>
  <si>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</si>
  <si>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</si>
  <si>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</si>
  <si>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</si>
  <si>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</si>
  <si>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</si>
  <si>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</si>
  <si>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</si>
  <si>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</si>
  <si>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</si>
  <si>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</si>
  <si>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</si>
  <si>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</si>
  <si>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</si>
  <si>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</si>
  <si>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</si>
  <si>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</si>
  <si>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</si>
  <si>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</si>
  <si>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</si>
  <si>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</si>
  <si>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</si>
  <si>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</si>
  <si>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</si>
  <si>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</si>
  <si>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</si>
  <si>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</si>
  <si>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</si>
  <si>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</si>
  <si>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</si>
  <si>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</si>
  <si>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</si>
  <si>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</si>
  <si>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</si>
  <si>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</si>
  <si>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</si>
  <si>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</si>
  <si>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</si>
  <si>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</si>
  <si>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</si>
  <si>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</si>
  <si>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</si>
  <si>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</si>
  <si>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</si>
  <si>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</si>
  <si>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</si>
  <si>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</si>
  <si>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</si>
  <si>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</si>
  <si>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</si>
  <si>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</si>
  <si>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</si>
  <si>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</si>
  <si>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</si>
  <si>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</si>
  <si>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</si>
  <si>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</si>
  <si>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</si>
  <si>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</si>
  <si>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</si>
  <si>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</si>
  <si>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</si>
  <si>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</si>
  <si>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</si>
  <si>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</si>
  <si>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</si>
  <si>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</si>
  <si>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</si>
  <si>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</si>
  <si>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</si>
  <si>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</si>
  <si>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</si>
  <si>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</si>
  <si>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</si>
  <si>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</si>
  <si>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</si>
  <si>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</si>
  <si>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</si>
  <si>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</si>
  <si>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</si>
  <si>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</si>
  <si>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</si>
  <si>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</si>
  <si>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</si>
  <si>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</si>
  <si>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</si>
  <si>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</si>
  <si>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</si>
  <si>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</si>
  <si>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</si>
  <si>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</si>
  <si>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</si>
  <si>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</si>
  <si>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</si>
  <si>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</si>
  <si>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</si>
  <si>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</si>
  <si>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</si>
  <si>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</si>
  <si>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</si>
  <si>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</si>
  <si>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</si>
  <si>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</si>
  <si>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</si>
  <si>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</si>
  <si>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</si>
  <si>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</si>
  <si>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</si>
  <si>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</si>
  <si>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</si>
  <si>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</si>
  <si>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</si>
  <si>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</si>
  <si>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</si>
  <si>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</si>
  <si>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</si>
  <si>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</si>
  <si>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</si>
  <si>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</si>
  <si>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</si>
  <si>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</si>
  <si>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</si>
  <si>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</si>
  <si>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</si>
  <si>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</si>
  <si>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</si>
  <si>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</si>
  <si>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</si>
  <si>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</si>
  <si>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</si>
  <si>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</si>
  <si>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</si>
  <si>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</si>
  <si>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</si>
  <si>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</si>
  <si>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</si>
  <si>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</si>
  <si>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</si>
  <si>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</si>
  <si>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</si>
  <si>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</si>
  <si>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</si>
  <si>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</si>
  <si>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</si>
  <si>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</si>
  <si>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</si>
  <si>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</si>
  <si>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</si>
  <si>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</si>
  <si>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</si>
  <si>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</si>
  <si>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</si>
  <si>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</si>
  <si>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</si>
  <si>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</si>
  <si>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</si>
  <si>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</si>
  <si>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</si>
  <si>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</si>
  <si>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</si>
  <si>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</si>
  <si>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</si>
  <si>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</si>
  <si>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</si>
  <si>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</si>
  <si>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</si>
  <si>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</si>
  <si>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</si>
  <si>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</si>
  <si>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</si>
  <si>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</si>
  <si>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</si>
  <si>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</si>
  <si>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</si>
  <si>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</si>
  <si>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</si>
  <si>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</si>
  <si>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</si>
  <si>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</si>
  <si>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</si>
  <si>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</si>
  <si>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</si>
  <si>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</si>
  <si>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</si>
  <si>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</si>
  <si>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</si>
  <si>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</si>
  <si>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</si>
  <si>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</si>
  <si>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</si>
  <si>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</si>
  <si>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</si>
  <si>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</si>
  <si>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</si>
  <si>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</si>
  <si>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</si>
  <si>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</si>
  <si>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</si>
  <si>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</si>
  <si>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</si>
  <si>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</si>
  <si>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</si>
  <si>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</si>
  <si>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</si>
  <si>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</si>
  <si>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</si>
  <si>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</si>
  <si>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</si>
  <si>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</si>
  <si>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</si>
  <si>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</si>
  <si>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</si>
  <si>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</si>
  <si>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</si>
  <si>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</si>
  <si>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</si>
  <si>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</si>
  <si>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</si>
  <si>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</si>
  <si>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</si>
  <si>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</si>
  <si>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</si>
  <si>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</si>
  <si>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</si>
  <si>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</si>
  <si>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</si>
  <si>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</si>
  <si>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</si>
  <si>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</si>
  <si>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</si>
  <si>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</si>
  <si>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</si>
  <si>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</si>
  <si>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</si>
  <si>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</si>
  <si>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</si>
  <si>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</si>
  <si>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</si>
  <si>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</si>
  <si>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</si>
  <si>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</si>
  <si>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</si>
  <si>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</si>
  <si>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</si>
  <si>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</si>
  <si>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</si>
  <si>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</si>
  <si>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</si>
  <si>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</si>
  <si>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</si>
  <si>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</si>
  <si>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</si>
  <si>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</si>
  <si>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</si>
  <si>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</si>
  <si>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</si>
  <si>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</si>
  <si>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</si>
  <si>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</si>
  <si>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</si>
  <si>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</si>
  <si>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</si>
  <si>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</si>
  <si>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</si>
  <si>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</si>
  <si>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</si>
  <si>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</si>
  <si>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</si>
  <si>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</si>
  <si>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</si>
  <si>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</si>
  <si>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</si>
  <si>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</si>
  <si>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</si>
  <si>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</si>
  <si>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</si>
  <si>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</si>
  <si>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</si>
  <si>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</si>
  <si>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</si>
  <si>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</si>
  <si>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</si>
  <si>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</si>
  <si>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</si>
  <si>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</si>
  <si>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</si>
  <si>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</si>
  <si>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</si>
  <si>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</si>
  <si>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</si>
  <si>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</si>
  <si>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</si>
  <si>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</si>
  <si>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</si>
  <si>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</si>
  <si>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</si>
  <si>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</si>
  <si>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</si>
  <si>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</si>
  <si>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</si>
  <si>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</si>
  <si>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</si>
  <si>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</si>
  <si>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</si>
  <si>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</si>
  <si>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</si>
  <si>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</si>
  <si>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</si>
  <si>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</si>
  <si>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</si>
  <si>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</si>
  <si>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</si>
  <si>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</si>
  <si>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</si>
  <si>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</si>
  <si>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</si>
  <si>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</si>
  <si>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</si>
  <si>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</si>
  <si>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</si>
  <si>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</si>
  <si>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</si>
  <si>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</si>
  <si>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</si>
  <si>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</si>
  <si>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</si>
  <si>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</si>
  <si>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</si>
  <si>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</si>
  <si>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</si>
  <si>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</si>
  <si>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</si>
  <si>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</si>
  <si>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</si>
  <si>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</si>
  <si>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</si>
  <si>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</si>
  <si>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</si>
  <si>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</si>
  <si>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</si>
  <si>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</si>
  <si>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</si>
  <si>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</si>
  <si>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</si>
  <si>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</si>
  <si>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</si>
  <si>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</si>
  <si>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</si>
  <si>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</si>
  <si>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</si>
  <si>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</si>
  <si>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</si>
  <si>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</si>
  <si>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</si>
  <si>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</si>
  <si>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</si>
  <si>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</si>
  <si>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</si>
  <si>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</si>
  <si>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</si>
  <si>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</si>
  <si>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</si>
  <si>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</si>
  <si>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</si>
  <si>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</si>
  <si>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</si>
  <si>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</si>
  <si>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</si>
  <si>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</si>
  <si>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</si>
  <si>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</si>
  <si>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</si>
  <si>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</si>
  <si>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</si>
  <si>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</si>
  <si>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</si>
  <si>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</si>
  <si>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</si>
  <si>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</si>
  <si>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</si>
  <si>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</si>
  <si>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</si>
  <si>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</si>
  <si>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</si>
  <si>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</si>
  <si>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</si>
  <si>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</si>
  <si>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</si>
  <si>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</si>
  <si>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</si>
  <si>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</si>
  <si>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</si>
  <si>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</si>
  <si>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</si>
  <si>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</si>
  <si>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</si>
  <si>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</si>
  <si>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</si>
  <si>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</si>
  <si>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</si>
  <si>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</si>
  <si>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</si>
  <si>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</si>
  <si>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</si>
  <si>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</si>
  <si>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</si>
  <si>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</si>
  <si>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</si>
  <si>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</si>
  <si>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</si>
  <si>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</si>
  <si>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</si>
  <si>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</si>
  <si>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</si>
  <si>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</si>
  <si>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</si>
  <si>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</si>
  <si>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</si>
  <si>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</si>
  <si>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</si>
  <si>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</si>
  <si>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</si>
  <si>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</si>
  <si>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</si>
  <si>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</si>
  <si>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</si>
  <si>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</si>
  <si>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</si>
  <si>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</si>
  <si>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</si>
  <si>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</si>
  <si>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</si>
  <si>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</si>
  <si>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</si>
  <si>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</si>
  <si>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</si>
  <si>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</si>
  <si>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</si>
  <si>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</si>
  <si>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</si>
  <si>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</si>
  <si>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</si>
  <si>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</si>
  <si>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</si>
  <si>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</si>
  <si>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</si>
  <si>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</si>
  <si>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</si>
  <si>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</si>
  <si>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</si>
  <si>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</si>
  <si>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</si>
  <si>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</si>
  <si>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</si>
  <si>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</si>
  <si>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</si>
  <si>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</si>
  <si>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</si>
  <si>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</si>
  <si>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</si>
  <si>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</si>
  <si>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</si>
  <si>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</si>
  <si>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</si>
  <si>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</si>
  <si>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</si>
  <si>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</si>
  <si>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</si>
  <si>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</si>
  <si>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</si>
  <si>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</si>
  <si>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</si>
  <si>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</si>
  <si>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</si>
  <si>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</si>
  <si>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</si>
  <si>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</si>
  <si>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</si>
  <si>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</si>
  <si>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</si>
  <si>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</si>
  <si>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</si>
  <si>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</si>
  <si>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</si>
  <si>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</si>
  <si>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</si>
  <si>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</si>
  <si>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</si>
  <si>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</si>
  <si>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</si>
  <si>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</si>
  <si>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</si>
  <si>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</si>
  <si>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</si>
  <si>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</si>
  <si>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</si>
  <si>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</si>
  <si>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</si>
  <si>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</si>
  <si>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</si>
  <si>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</si>
  <si>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</si>
  <si>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</si>
  <si>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</si>
  <si>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</si>
  <si>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</si>
  <si>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</si>
  <si>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</si>
  <si>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</si>
  <si>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</si>
  <si>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</si>
  <si>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</si>
  <si>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</si>
  <si>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</si>
  <si>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</si>
  <si>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</si>
  <si>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</si>
  <si>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</si>
  <si>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</si>
  <si>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</si>
  <si>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</si>
  <si>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</si>
  <si>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</si>
  <si>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</si>
  <si>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</si>
  <si>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</si>
  <si>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</si>
  <si>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</si>
  <si>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</si>
  <si>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</si>
  <si>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</si>
  <si>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</si>
  <si>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</si>
  <si>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</si>
  <si>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</si>
  <si>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</si>
  <si>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</si>
  <si>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</si>
  <si>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</si>
  <si>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</si>
  <si>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</si>
  <si>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</si>
  <si>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</si>
  <si>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</si>
  <si>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</si>
  <si>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</si>
  <si>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</si>
  <si>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</si>
  <si>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</si>
  <si>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</si>
  <si>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</si>
  <si>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</si>
  <si>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</si>
  <si>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</si>
  <si>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</si>
  <si>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</si>
  <si>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</si>
  <si>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</si>
  <si>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</si>
  <si>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</si>
  <si>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</si>
  <si>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</si>
  <si>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</si>
  <si>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</si>
  <si>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</si>
  <si>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</si>
  <si>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</si>
  <si>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</si>
  <si>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</si>
  <si>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</si>
  <si>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</si>
  <si>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</si>
  <si>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</si>
  <si>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</si>
  <si>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</si>
  <si>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</si>
  <si>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</si>
  <si>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</si>
  <si>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</si>
  <si>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</si>
  <si>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</si>
  <si>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</si>
  <si>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</si>
  <si>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</si>
  <si>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</si>
  <si>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</si>
  <si>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</si>
  <si>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</si>
  <si>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</si>
  <si>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</si>
  <si>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</si>
  <si>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</si>
  <si>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</si>
  <si>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</si>
  <si>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</si>
  <si>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</si>
  <si>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</si>
  <si>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</si>
  <si>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</si>
  <si>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</si>
  <si>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</si>
  <si>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</si>
  <si>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</si>
  <si>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</si>
  <si>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</si>
  <si>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</si>
  <si>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</si>
  <si>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</si>
  <si>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</si>
  <si>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</si>
  <si>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</si>
  <si>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</si>
  <si>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</si>
  <si>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</si>
  <si>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</si>
  <si>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</si>
  <si>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</si>
  <si>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</si>
  <si>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</si>
  <si>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</si>
  <si>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</si>
  <si>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</si>
  <si>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</si>
  <si>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</si>
  <si>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</si>
  <si>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</si>
  <si>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</si>
  <si>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</si>
  <si>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</si>
  <si>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</si>
  <si>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</si>
  <si>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</si>
  <si>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</si>
  <si>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</si>
  <si>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</si>
  <si>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</si>
  <si>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</si>
  <si>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</si>
  <si>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</si>
  <si>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</si>
  <si>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</si>
  <si>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</si>
  <si>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</si>
  <si>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</si>
  <si>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</si>
  <si>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</si>
  <si>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</si>
  <si>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</si>
  <si>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</si>
  <si>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</si>
  <si>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</si>
  <si>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</si>
  <si>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</si>
  <si>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</si>
  <si>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</si>
  <si>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</si>
  <si>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</si>
  <si>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</si>
  <si>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</si>
  <si>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</si>
  <si>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</si>
  <si>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</si>
  <si>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</si>
  <si>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</si>
  <si>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</si>
  <si>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</si>
  <si>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</si>
  <si>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</si>
  <si>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</si>
  <si>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</si>
  <si>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</si>
  <si>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</si>
  <si>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</si>
  <si>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</si>
  <si>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</si>
  <si>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</si>
  <si>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</si>
  <si>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</si>
  <si>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</si>
  <si>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</si>
  <si>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</si>
  <si>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</si>
  <si>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</si>
  <si>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</si>
  <si>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</si>
  <si>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</si>
  <si>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</si>
  <si>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</si>
  <si>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</si>
  <si>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</si>
  <si>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</si>
  <si>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</si>
  <si>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</si>
  <si>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</si>
  <si>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</si>
  <si>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</si>
  <si>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</si>
  <si>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</si>
  <si>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</si>
  <si>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</si>
  <si>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</si>
  <si>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</si>
  <si>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</si>
  <si>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</si>
  <si>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</si>
  <si>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</si>
  <si>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</si>
  <si>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</si>
  <si>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</si>
  <si>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</si>
  <si>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</si>
  <si>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</si>
  <si>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</si>
  <si>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</si>
  <si>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</si>
  <si>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</si>
  <si>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</si>
  <si>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</si>
  <si>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</si>
  <si>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</si>
  <si>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</si>
  <si>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</si>
  <si>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</si>
  <si>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</si>
  <si>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</si>
  <si>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</si>
  <si>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</si>
  <si>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</si>
  <si>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</si>
  <si>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</si>
  <si>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</si>
  <si>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</si>
  <si>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</si>
  <si>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</si>
  <si>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</si>
  <si>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</si>
  <si>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</si>
  <si>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</si>
  <si>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</si>
  <si>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</si>
  <si>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</si>
  <si>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</si>
  <si>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</si>
  <si>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</si>
  <si>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</si>
  <si>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</si>
  <si>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</si>
  <si>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</si>
  <si>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</si>
  <si>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</si>
  <si>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</si>
  <si>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</si>
  <si>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</si>
  <si>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</si>
  <si>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</si>
  <si>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</si>
  <si>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</si>
  <si>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</si>
  <si>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</si>
  <si>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</si>
  <si>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</si>
  <si>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</si>
  <si>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</si>
  <si>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</si>
  <si>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</si>
  <si>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</si>
  <si>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</si>
  <si>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</si>
  <si>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</si>
  <si>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</si>
  <si>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</si>
  <si>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</si>
  <si>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</si>
  <si>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</si>
  <si>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</si>
  <si>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</si>
  <si>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</si>
  <si>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</si>
  <si>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</si>
  <si>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</si>
  <si>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</si>
  <si>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</si>
  <si>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</si>
  <si>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</si>
  <si>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</si>
  <si>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</si>
  <si>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</si>
  <si>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</si>
  <si>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</si>
  <si>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</si>
  <si>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</si>
  <si>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</si>
  <si>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</si>
  <si>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</si>
  <si>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</si>
  <si>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</si>
  <si>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</si>
  <si>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</si>
  <si>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</si>
  <si>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</si>
  <si>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</si>
  <si>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</si>
  <si>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</si>
  <si>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</si>
  <si>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</si>
  <si>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</si>
  <si>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</si>
  <si>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</si>
  <si>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</si>
  <si>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</si>
  <si>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</si>
  <si>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</si>
  <si>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</si>
  <si>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</si>
  <si>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</si>
  <si>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</si>
  <si>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</si>
  <si>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</si>
  <si>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</si>
  <si>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</si>
  <si>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</si>
  <si>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</si>
  <si>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</si>
  <si>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</si>
  <si>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</si>
  <si>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</si>
  <si>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</si>
  <si>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</si>
  <si>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</si>
  <si>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</si>
  <si>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</si>
  <si>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</si>
  <si>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</si>
  <si>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</si>
  <si>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</si>
  <si>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</si>
  <si>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</si>
  <si>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</si>
  <si>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</si>
  <si>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</si>
  <si>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</si>
  <si>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</si>
  <si>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</si>
  <si>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</si>
  <si>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</si>
  <si>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</si>
  <si>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</si>
  <si>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</si>
  <si>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</si>
  <si>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</si>
  <si>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</si>
  <si>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</si>
  <si>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</si>
  <si>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</si>
  <si>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</si>
  <si>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</si>
  <si>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</si>
  <si>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</si>
  <si>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</si>
  <si>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</si>
  <si>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</si>
  <si>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</si>
  <si>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</si>
  <si>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</si>
  <si>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</si>
  <si>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</si>
  <si>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</si>
  <si>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</si>
  <si>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</si>
  <si>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</si>
  <si>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</si>
  <si>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</si>
  <si>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</si>
  <si>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</si>
  <si>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</si>
  <si>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</si>
  <si>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</si>
  <si>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</si>
  <si>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</si>
  <si>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</si>
  <si>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</si>
  <si>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</si>
  <si>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</si>
  <si>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</si>
  <si>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</si>
  <si>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</si>
  <si>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</si>
  <si>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</si>
  <si>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</si>
  <si>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</si>
  <si>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</si>
  <si>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</si>
  <si>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</si>
  <si>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</si>
  <si>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</si>
  <si>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</si>
  <si>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</si>
  <si>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</si>
  <si>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</si>
  <si>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</si>
  <si>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</si>
  <si>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</si>
  <si>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</si>
  <si>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</si>
  <si>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</si>
  <si>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</si>
  <si>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</si>
  <si>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</si>
  <si>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</si>
  <si>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</si>
  <si>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</si>
  <si>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</si>
  <si>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</si>
  <si>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</si>
  <si>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</si>
  <si>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</si>
  <si>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</si>
  <si>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</si>
  <si>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</si>
  <si>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</si>
  <si>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</si>
  <si>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</si>
  <si>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</si>
  <si>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</si>
  <si>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</si>
  <si>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</si>
  <si>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</si>
  <si>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</si>
  <si>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</si>
  <si>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</si>
  <si>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</si>
  <si>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</si>
  <si>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</si>
  <si>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</si>
  <si>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</si>
  <si>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</si>
  <si>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</si>
  <si>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</si>
  <si>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</si>
  <si>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</si>
  <si>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</si>
  <si>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</si>
  <si>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</si>
  <si>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</si>
  <si>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</si>
  <si>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</si>
  <si>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</si>
  <si>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</si>
  <si>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</si>
  <si>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</si>
  <si>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</si>
  <si>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</si>
  <si>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</si>
  <si>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</si>
  <si>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</si>
  <si>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</si>
  <si>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</si>
  <si>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</si>
  <si>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</si>
  <si>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</si>
  <si>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</si>
  <si>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</si>
  <si>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</si>
  <si>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</si>
  <si>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</si>
  <si>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</si>
  <si>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</si>
  <si>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</si>
  <si>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</si>
  <si>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</si>
  <si>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</si>
  <si>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</si>
  <si>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</si>
  <si>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</si>
  <si>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</si>
  <si>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</si>
  <si>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</si>
  <si>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</si>
  <si>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</si>
  <si>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</si>
  <si>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</si>
  <si>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</si>
  <si>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</si>
  <si>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</si>
  <si>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</si>
  <si>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</si>
  <si>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</si>
  <si>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</si>
  <si>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</si>
  <si>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</si>
  <si>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</si>
  <si>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</si>
  <si>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</si>
  <si>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</si>
  <si>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</si>
  <si>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</si>
  <si>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</si>
  <si>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</si>
  <si>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</si>
  <si>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</si>
  <si>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</si>
  <si>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</si>
  <si>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</si>
  <si>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</si>
  <si>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</si>
  <si>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</si>
  <si>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</si>
  <si>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</si>
  <si>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</si>
  <si>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</si>
  <si>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</si>
  <si>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</si>
  <si>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</si>
  <si>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</si>
  <si>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</si>
  <si>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</si>
  <si>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</si>
  <si>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</si>
  <si>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</si>
  <si>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</si>
  <si>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</si>
  <si>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</si>
  <si>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</si>
  <si>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</si>
  <si>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</si>
  <si>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</si>
  <si>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</si>
  <si>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</si>
  <si>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</si>
  <si>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</si>
  <si>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</si>
  <si>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</si>
  <si>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</si>
  <si>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</si>
  <si>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</si>
  <si>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</si>
  <si>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</si>
  <si>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</si>
  <si>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</si>
  <si>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</si>
  <si>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</si>
  <si>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</si>
  <si>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</si>
  <si>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</si>
  <si>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</si>
  <si>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</si>
  <si>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</si>
  <si>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</si>
  <si>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</si>
  <si>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</si>
  <si>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</si>
  <si>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</si>
  <si>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</si>
  <si>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</si>
  <si>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</si>
  <si>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</si>
  <si>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</si>
  <si>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</si>
  <si>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</si>
  <si>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</si>
  <si>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</si>
  <si>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</si>
  <si>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</si>
  <si>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</si>
  <si>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</si>
  <si>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</si>
  <si>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</si>
  <si>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</si>
  <si>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</si>
  <si>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</si>
  <si>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</si>
  <si>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</si>
  <si>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</si>
  <si>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</si>
  <si>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</si>
  <si>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</si>
  <si>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</si>
  <si>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</si>
  <si>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</si>
  <si>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</si>
  <si>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</si>
  <si>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</si>
  <si>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</si>
  <si>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</si>
  <si>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</si>
  <si>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</si>
  <si>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</si>
  <si>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</si>
  <si>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</si>
  <si>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</si>
  <si>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</si>
  <si>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</si>
  <si>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</si>
  <si>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</si>
  <si>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</si>
  <si>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</si>
  <si>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</si>
  <si>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</si>
  <si>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</si>
  <si>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</si>
  <si>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</si>
  <si>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</si>
  <si>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</si>
  <si>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</si>
  <si>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</si>
  <si>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</si>
  <si>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</si>
  <si>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</si>
  <si>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</si>
  <si>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</si>
  <si>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</si>
  <si>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</si>
  <si>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</si>
  <si>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</si>
  <si>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</si>
  <si>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</si>
  <si>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</si>
  <si>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</si>
  <si>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</si>
  <si>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</si>
  <si>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</si>
  <si>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</si>
  <si>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</si>
  <si>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</si>
  <si>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</si>
  <si>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</si>
  <si>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</si>
  <si>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</si>
  <si>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</si>
  <si>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</si>
  <si>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</si>
  <si>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</si>
  <si>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</si>
  <si>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</si>
  <si>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</si>
  <si>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</si>
  <si>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</si>
  <si>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</si>
  <si>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</si>
  <si>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</si>
  <si>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</si>
  <si>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</si>
  <si>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</si>
  <si>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</si>
  <si>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</si>
  <si>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</si>
  <si>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</si>
  <si>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</si>
  <si>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</si>
  <si>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</si>
  <si>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</si>
  <si>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</si>
  <si>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</si>
  <si>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</si>
  <si>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</si>
  <si>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</si>
  <si>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</si>
  <si>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</si>
  <si>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</si>
  <si>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</si>
  <si>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</si>
  <si>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</si>
  <si>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</si>
  <si>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</si>
  <si>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</si>
  <si>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</si>
  <si>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</si>
  <si>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</si>
  <si>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</si>
  <si>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</si>
  <si>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</si>
  <si>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</si>
  <si>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</si>
  <si>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</si>
  <si>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</si>
  <si>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</si>
  <si>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</si>
  <si>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</si>
  <si>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</si>
  <si>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</si>
  <si>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</si>
  <si>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</si>
  <si>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</si>
  <si>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</si>
  <si>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</si>
  <si>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</si>
  <si>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</si>
  <si>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</si>
  <si>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</si>
  <si>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</si>
  <si>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</si>
  <si>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</si>
  <si>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</si>
  <si>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</si>
  <si>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</si>
  <si>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</si>
  <si>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</si>
  <si>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</si>
  <si>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</si>
  <si>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</si>
  <si>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</si>
  <si>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</si>
  <si>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</si>
  <si>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</si>
  <si>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</si>
  <si>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</si>
  <si>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</si>
  <si>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</si>
  <si>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</si>
  <si>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</si>
  <si>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</si>
  <si>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</si>
  <si>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</si>
  <si>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</si>
  <si>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</si>
  <si>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</si>
  <si>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</si>
  <si>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</si>
  <si>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</si>
  <si>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</si>
  <si>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</si>
  <si>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</si>
  <si>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</si>
  <si>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</si>
  <si>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</si>
  <si>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</si>
  <si>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</si>
  <si>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</si>
  <si>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</si>
  <si>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</si>
  <si>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</si>
  <si>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</si>
  <si>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</si>
  <si>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</si>
  <si>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</si>
  <si>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</si>
  <si>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</si>
  <si>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</si>
  <si>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</si>
  <si>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</si>
  <si>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</si>
  <si>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</si>
  <si>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</si>
  <si>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</si>
  <si>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</si>
  <si>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</si>
  <si>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</si>
  <si>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</si>
  <si>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</si>
  <si>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</si>
  <si>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</si>
  <si>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</si>
  <si>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</si>
  <si>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</si>
  <si>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</si>
  <si>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</si>
  <si>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</si>
  <si>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</si>
  <si>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</si>
  <si>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</si>
  <si>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</si>
  <si>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</si>
  <si>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</si>
  <si>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</si>
  <si>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</si>
  <si>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</si>
  <si>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</si>
  <si>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</si>
  <si>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</si>
  <si>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</si>
  <si>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</si>
  <si>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</si>
  <si>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</si>
  <si>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</si>
  <si>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</si>
  <si>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</si>
  <si>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</si>
  <si>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</si>
  <si>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</si>
  <si>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</si>
  <si>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</si>
  <si>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</si>
  <si>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</si>
  <si>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</si>
  <si>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</si>
  <si>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</si>
  <si>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</si>
  <si>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</si>
  <si>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</si>
  <si>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</si>
  <si>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</si>
  <si>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</si>
  <si>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</si>
  <si>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</si>
  <si>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</si>
  <si>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</si>
  <si>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</si>
  <si>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</si>
  <si>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</si>
  <si>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</si>
  <si>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</si>
  <si>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</si>
  <si>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</si>
  <si>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</si>
  <si>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</si>
  <si>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</si>
  <si>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</si>
  <si>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</si>
  <si>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</si>
  <si>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</si>
  <si>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</si>
  <si>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</si>
  <si>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</si>
  <si>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</si>
  <si>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</si>
  <si>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</si>
  <si>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</si>
  <si>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</si>
  <si>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</si>
  <si>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</si>
  <si>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</si>
  <si>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</si>
  <si>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</si>
  <si>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</si>
  <si>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</si>
  <si>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</si>
  <si>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</si>
  <si>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</si>
  <si>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</si>
  <si>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</si>
  <si>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</si>
  <si>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</si>
  <si>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</si>
  <si>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</si>
  <si>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</si>
  <si>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</si>
  <si>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</si>
  <si>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</si>
  <si>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</si>
  <si>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</si>
  <si>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</si>
  <si>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</si>
  <si>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</si>
  <si>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</si>
  <si>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</si>
  <si>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</si>
  <si>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</si>
  <si>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</si>
  <si>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</si>
  <si>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</si>
  <si>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</si>
  <si>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</si>
  <si>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</si>
  <si>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</si>
  <si>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</si>
  <si>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</si>
  <si>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</si>
  <si>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</si>
  <si>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</si>
  <si>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</si>
  <si>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</si>
  <si>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</si>
  <si>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</si>
  <si>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</si>
  <si>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</si>
  <si>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</si>
  <si>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</si>
  <si>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</si>
  <si>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</si>
  <si>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</si>
  <si>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</si>
  <si>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</si>
  <si>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</si>
  <si>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</si>
  <si>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</si>
  <si>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</si>
  <si>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</si>
  <si>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</si>
  <si>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</si>
  <si>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</si>
  <si>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</si>
  <si>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</si>
  <si>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</si>
  <si>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</si>
  <si>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</si>
  <si>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</si>
  <si>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</si>
  <si>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</si>
  <si>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</si>
  <si>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</si>
  <si>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</si>
  <si>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</si>
  <si>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</si>
  <si>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</si>
  <si>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</si>
  <si>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</si>
  <si>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</si>
  <si>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</si>
  <si>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</si>
  <si>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</si>
  <si>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</si>
  <si>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</si>
  <si>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</si>
  <si>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</si>
  <si>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</si>
  <si>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</si>
  <si>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</si>
  <si>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</si>
  <si>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</si>
  <si>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</si>
  <si>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</si>
  <si>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</si>
  <si>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</si>
  <si>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</si>
  <si>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</si>
  <si>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</si>
  <si>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</si>
  <si>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</si>
  <si>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</si>
  <si>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</si>
  <si>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</si>
  <si>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</si>
  <si>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</si>
  <si>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</si>
  <si>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</si>
  <si>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</si>
  <si>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</si>
  <si>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</si>
  <si>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</si>
  <si>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</si>
  <si>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</si>
  <si>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</si>
  <si>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</si>
  <si>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</si>
  <si>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</si>
  <si>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</si>
  <si>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</si>
  <si>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</si>
  <si>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</si>
  <si>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</si>
  <si>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</si>
  <si>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</si>
  <si>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</si>
  <si>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</si>
  <si>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</si>
  <si>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</si>
  <si>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</si>
  <si>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</si>
  <si>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</si>
  <si>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</si>
  <si>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</si>
  <si>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</si>
  <si>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</si>
  <si>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</si>
  <si>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</si>
  <si>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</si>
  <si>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</si>
  <si>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</si>
  <si>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</si>
  <si>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</si>
  <si>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</si>
  <si>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</si>
  <si>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</si>
  <si>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</si>
  <si>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</si>
  <si>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</si>
  <si>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</si>
  <si>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</si>
  <si>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</si>
  <si>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</si>
  <si>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</si>
  <si>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</si>
  <si>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</si>
  <si>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</si>
  <si>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</si>
  <si>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</si>
  <si>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</si>
  <si>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</si>
  <si>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</si>
  <si>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</si>
  <si>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</si>
  <si>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</si>
  <si>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</si>
  <si>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</si>
  <si>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</si>
  <si>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</si>
  <si>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</si>
  <si>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</si>
  <si>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</si>
  <si>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</si>
  <si>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</si>
  <si>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</si>
  <si>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</si>
  <si>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</si>
  <si>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</si>
  <si>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</si>
  <si>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</si>
  <si>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</si>
  <si>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</si>
  <si>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</si>
  <si>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</si>
  <si>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</si>
  <si>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</si>
  <si>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</si>
  <si>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</si>
  <si>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</si>
  <si>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</si>
  <si>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</si>
  <si>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</si>
  <si>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</si>
  <si>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</si>
  <si>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</si>
  <si>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</si>
  <si>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</si>
  <si>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</si>
  <si>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</si>
  <si>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</si>
  <si>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</si>
  <si>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</si>
  <si>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</si>
  <si>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</si>
  <si>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</si>
  <si>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</si>
  <si>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</si>
  <si>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</si>
  <si>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</si>
  <si>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</si>
  <si>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</si>
  <si>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</si>
  <si>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</si>
  <si>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</si>
  <si>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</si>
  <si>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</si>
  <si>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</si>
  <si>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</si>
  <si>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</si>
  <si>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</si>
  <si>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</si>
  <si>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</si>
  <si>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</si>
  <si>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</si>
  <si>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</si>
  <si>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</si>
  <si>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</si>
  <si>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</si>
  <si>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</si>
  <si>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</si>
  <si>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</si>
  <si>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</si>
  <si>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</si>
  <si>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</si>
  <si>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</si>
  <si>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</si>
  <si>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</si>
  <si>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</si>
  <si>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</si>
  <si>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</si>
  <si>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</si>
  <si>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</si>
  <si>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</si>
  <si>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</si>
  <si>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</si>
  <si>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</si>
  <si>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</si>
  <si>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</si>
  <si>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</si>
  <si>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</si>
  <si>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</si>
  <si>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</si>
  <si>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</si>
  <si>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</si>
  <si>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</si>
  <si>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</si>
  <si>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</si>
  <si>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</si>
  <si>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</si>
  <si>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</si>
  <si>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</si>
  <si>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</si>
  <si>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</si>
  <si>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</si>
  <si>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</si>
  <si>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</si>
  <si>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</si>
  <si>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</si>
  <si>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</si>
  <si>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</si>
  <si>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</si>
  <si>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</si>
  <si>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</si>
  <si>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</si>
  <si>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</si>
  <si>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</si>
  <si>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</si>
  <si>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</si>
  <si>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</si>
  <si>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</si>
  <si>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</si>
  <si>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</si>
  <si>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</si>
  <si>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</si>
  <si>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</si>
  <si>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</si>
  <si>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</si>
  <si>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</si>
  <si>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</si>
  <si>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</si>
  <si>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</si>
  <si>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</si>
  <si>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</si>
  <si>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</si>
  <si>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</si>
  <si>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</si>
  <si>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</si>
  <si>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</si>
  <si>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</si>
  <si>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</si>
  <si>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</si>
  <si>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</si>
  <si>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</si>
  <si>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</si>
  <si>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</si>
  <si>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</si>
  <si>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</si>
  <si>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</si>
  <si>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</si>
  <si>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</si>
  <si>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</si>
  <si>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</si>
  <si>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</si>
  <si>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</si>
  <si>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</si>
  <si>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</si>
  <si>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</si>
  <si>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</si>
  <si>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</si>
  <si>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</si>
  <si>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</si>
  <si>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</si>
  <si>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</si>
  <si>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</si>
  <si>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</si>
  <si>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</si>
  <si>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</si>
  <si>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</si>
  <si>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</si>
  <si>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</si>
  <si>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</si>
  <si>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</si>
  <si>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</si>
  <si>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</si>
  <si>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</si>
  <si>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</si>
  <si>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</si>
  <si>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</si>
  <si>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</si>
  <si>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</si>
  <si>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</si>
  <si>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</si>
  <si>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</si>
  <si>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</si>
  <si>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</si>
  <si>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</si>
  <si>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</si>
  <si>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</si>
  <si>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</si>
  <si>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</si>
  <si>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</si>
  <si>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</si>
  <si>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</si>
  <si>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</si>
  <si>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</si>
  <si>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</si>
  <si>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</si>
  <si>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</si>
  <si>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</si>
  <si>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</si>
  <si>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</si>
  <si>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</si>
  <si>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</si>
  <si>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</si>
  <si>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</si>
  <si>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</si>
  <si>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</si>
  <si>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</si>
  <si>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</si>
  <si>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</si>
  <si>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</si>
  <si>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</si>
  <si>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</si>
  <si>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</si>
  <si>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</si>
  <si>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</si>
  <si>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</si>
  <si>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</si>
  <si>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</si>
  <si>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</si>
  <si>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</si>
  <si>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</si>
  <si>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</si>
  <si>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</si>
  <si>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</si>
  <si>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</si>
  <si>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</si>
  <si>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</si>
  <si>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</si>
  <si>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</si>
  <si>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</si>
  <si>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</si>
  <si>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</si>
  <si>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</si>
  <si>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</si>
  <si>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</si>
  <si>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</si>
  <si>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</si>
  <si>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</si>
  <si>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</si>
  <si>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</si>
  <si>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</si>
  <si>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</si>
  <si>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</si>
  <si>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</si>
  <si>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</si>
  <si>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</si>
  <si>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</si>
  <si>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</si>
  <si>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</si>
  <si>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</si>
  <si>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</si>
  <si>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</si>
  <si>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</si>
  <si>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</si>
  <si>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</si>
  <si>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</si>
  <si>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</si>
  <si>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</si>
  <si>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</si>
  <si>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</si>
  <si>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</si>
  <si>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</si>
  <si>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</si>
  <si>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</si>
  <si>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</si>
  <si>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</si>
  <si>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</si>
  <si>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</si>
  <si>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</si>
  <si>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</si>
  <si>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</si>
  <si>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</si>
  <si>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</si>
  <si>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</si>
  <si>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</si>
  <si>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</si>
  <si>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</si>
  <si>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</si>
  <si>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</si>
  <si>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</si>
  <si>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</si>
  <si>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</si>
  <si>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</si>
  <si>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</si>
  <si>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</si>
  <si>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</si>
  <si>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</si>
  <si>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</si>
  <si>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</si>
  <si>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</si>
  <si>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</si>
  <si>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</si>
  <si>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</si>
  <si>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</si>
  <si>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</si>
  <si>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</si>
  <si>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</si>
  <si>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</si>
  <si>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</si>
  <si>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</si>
  <si>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</si>
  <si>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</si>
  <si>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</si>
  <si>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</si>
  <si>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</si>
  <si>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</si>
  <si>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</si>
  <si>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</si>
  <si>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</si>
  <si>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</si>
  <si>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</si>
  <si>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</si>
  <si>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</si>
  <si>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</si>
  <si>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</si>
  <si>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</si>
  <si>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</si>
  <si>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</si>
  <si>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</si>
  <si>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</si>
  <si>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</si>
  <si>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</si>
  <si>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</si>
  <si>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</si>
  <si>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</si>
  <si>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</si>
  <si>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</si>
  <si>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</si>
  <si>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</si>
  <si>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</si>
  <si>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</si>
  <si>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</si>
  <si>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</si>
  <si>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</si>
  <si>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</si>
  <si>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</si>
  <si>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</si>
  <si>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</si>
  <si>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</si>
  <si>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</si>
  <si>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</si>
  <si>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</si>
  <si>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</si>
  <si>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</si>
  <si>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</si>
  <si>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</si>
  <si>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</si>
  <si>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</si>
  <si>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</si>
  <si>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</si>
  <si>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</si>
  <si>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</si>
  <si>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</si>
  <si>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</si>
  <si>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</si>
  <si>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</si>
  <si>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</si>
  <si>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</si>
  <si>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</si>
  <si>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</si>
  <si>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</si>
  <si>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</si>
  <si>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</si>
  <si>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</si>
  <si>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</si>
  <si>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</si>
  <si>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</si>
  <si>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</si>
  <si>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</si>
  <si>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</si>
  <si>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</si>
  <si>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</si>
  <si>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</si>
  <si>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</si>
  <si>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</si>
  <si>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</si>
  <si>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</si>
  <si>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</si>
  <si>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</si>
  <si>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</si>
  <si>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</si>
  <si>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</si>
  <si>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</si>
  <si>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</si>
  <si>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</si>
  <si>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</si>
  <si>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</si>
  <si>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</si>
  <si>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</si>
  <si>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</si>
  <si>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</si>
  <si>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</si>
  <si>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</si>
  <si>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</si>
  <si>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</si>
  <si>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</si>
  <si>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</si>
  <si>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</si>
  <si>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</si>
  <si>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</si>
  <si>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</si>
  <si>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</si>
  <si>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</si>
  <si>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</si>
  <si>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</si>
  <si>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</si>
  <si>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</si>
  <si>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</si>
  <si>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</si>
  <si>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</si>
  <si>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</si>
  <si>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</si>
  <si>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</si>
  <si>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</si>
  <si>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</si>
  <si>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</si>
  <si>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</si>
  <si>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</si>
  <si>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</si>
  <si>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</si>
  <si>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</si>
  <si>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</si>
  <si>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</si>
  <si>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</si>
  <si>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</si>
  <si>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</si>
  <si>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</si>
  <si>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</si>
  <si>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</si>
  <si>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</si>
  <si>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</si>
  <si>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</si>
  <si>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</si>
  <si>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</si>
  <si>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</si>
  <si>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</si>
  <si>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</si>
  <si>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</si>
  <si>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</si>
  <si>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</si>
  <si>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</si>
  <si>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</si>
  <si>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</si>
  <si>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</si>
  <si>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</si>
  <si>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</si>
  <si>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</si>
  <si>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</si>
  <si>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</si>
  <si>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</si>
  <si>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</si>
  <si>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</si>
  <si>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</si>
  <si>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</si>
  <si>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</si>
  <si>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</si>
  <si>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</si>
  <si>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</si>
  <si>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</si>
  <si>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</si>
  <si>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</si>
  <si>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</si>
  <si>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</si>
  <si>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</si>
  <si>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</si>
  <si>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</si>
  <si>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</si>
  <si>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</si>
  <si>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</si>
  <si>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</si>
  <si>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</si>
  <si>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</si>
  <si>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</si>
  <si>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</si>
  <si>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</si>
  <si>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</si>
  <si>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</si>
  <si>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</si>
  <si>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</si>
  <si>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</si>
  <si>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</si>
  <si>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</si>
  <si>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</si>
  <si>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</si>
  <si>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</si>
  <si>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</si>
  <si>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</si>
  <si>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</si>
  <si>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</si>
  <si>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</si>
  <si>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</si>
  <si>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</si>
  <si>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</si>
  <si>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</si>
  <si>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</si>
  <si>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</si>
  <si>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</si>
  <si>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</si>
  <si>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</si>
  <si>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</si>
  <si>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</si>
  <si>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</si>
  <si>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</si>
  <si>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</si>
  <si>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</si>
  <si>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</si>
  <si>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</si>
  <si>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</si>
  <si>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</si>
  <si>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</si>
  <si>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</si>
  <si>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</si>
  <si>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</si>
  <si>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</si>
  <si>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</si>
  <si>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</si>
  <si>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</si>
  <si>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</si>
  <si>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</si>
  <si>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</si>
  <si>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</si>
  <si>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</si>
  <si>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</si>
  <si>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</si>
  <si>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</si>
  <si>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</si>
  <si>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</si>
  <si>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</si>
  <si>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</si>
  <si>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</si>
  <si>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</si>
  <si>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</si>
  <si>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</si>
  <si>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</si>
  <si>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</si>
  <si>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</si>
  <si>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</si>
  <si>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</si>
  <si>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</si>
  <si>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</si>
  <si>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</si>
  <si>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</si>
  <si>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</si>
  <si>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</si>
  <si>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</si>
  <si>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</si>
  <si>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</si>
  <si>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</si>
  <si>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</si>
  <si>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</si>
  <si>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</si>
  <si>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</si>
  <si>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</si>
  <si>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</si>
  <si>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</si>
  <si>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</si>
  <si>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</si>
  <si>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</si>
  <si>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</si>
  <si>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</si>
  <si>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</si>
  <si>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</si>
  <si>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</si>
  <si>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</si>
  <si>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</si>
  <si>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</si>
  <si>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</si>
  <si>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</si>
  <si>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</si>
  <si>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</si>
  <si>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</si>
  <si>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</si>
  <si>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</si>
  <si>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</si>
  <si>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</si>
  <si>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</si>
  <si>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</si>
  <si>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</si>
  <si>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</si>
  <si>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</si>
  <si>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</si>
  <si>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</si>
  <si>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</si>
  <si>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</si>
  <si>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</si>
  <si>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</si>
  <si>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</si>
  <si>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</si>
  <si>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</si>
  <si>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</si>
  <si>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</si>
  <si>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</si>
  <si>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</si>
  <si>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</si>
  <si>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</si>
  <si>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</si>
  <si>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</si>
  <si>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</si>
  <si>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</si>
  <si>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</si>
  <si>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</si>
  <si>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</si>
  <si>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</si>
  <si>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</si>
  <si>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</si>
  <si>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</si>
  <si>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</si>
  <si>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</si>
  <si>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</si>
  <si>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</si>
  <si>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</si>
  <si>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</si>
  <si>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</si>
  <si>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</si>
  <si>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</si>
  <si>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</si>
  <si>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</si>
  <si>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</si>
  <si>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</si>
  <si>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</si>
  <si>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</si>
  <si>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</si>
  <si>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</si>
  <si>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</si>
  <si>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</si>
  <si>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</si>
  <si>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</si>
  <si>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</si>
  <si>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</si>
  <si>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</si>
  <si>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</si>
  <si>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</si>
  <si>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</si>
  <si>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</si>
  <si>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</si>
  <si>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</si>
  <si>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</si>
  <si>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</si>
  <si>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</si>
  <si>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</si>
  <si>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</si>
  <si>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</si>
  <si>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</si>
  <si>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</si>
  <si>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</si>
  <si>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</si>
  <si>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</si>
  <si>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</si>
  <si>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</si>
  <si>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</si>
  <si>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</si>
  <si>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</si>
  <si>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</si>
  <si>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</si>
  <si>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</si>
  <si>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</si>
  <si>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</si>
  <si>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</si>
  <si>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</si>
  <si>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</si>
  <si>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</si>
  <si>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</si>
  <si>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</si>
  <si>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</si>
  <si>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</si>
  <si>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</si>
  <si>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</si>
  <si>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</si>
  <si>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</si>
  <si>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</si>
  <si>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</si>
  <si>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</si>
  <si>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</si>
  <si>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</si>
  <si>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</si>
  <si>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</si>
  <si>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</si>
  <si>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</si>
  <si>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</si>
  <si>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</si>
  <si>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</si>
  <si>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</si>
  <si>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</si>
  <si>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</si>
  <si>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</si>
  <si>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</si>
  <si>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</si>
  <si>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</si>
  <si>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</si>
  <si>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</si>
  <si>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</si>
  <si>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</si>
  <si>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</si>
  <si>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</si>
  <si>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</si>
  <si>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</si>
  <si>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</si>
  <si>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</si>
  <si>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</si>
  <si>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</si>
  <si>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</si>
  <si>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</si>
  <si>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</si>
  <si>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</si>
  <si>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</si>
  <si>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</si>
  <si>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</si>
  <si>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</si>
  <si>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</si>
  <si>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</si>
  <si>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</si>
  <si>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</si>
  <si>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</si>
  <si>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</si>
  <si>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</si>
  <si>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</si>
  <si>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</si>
  <si>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</si>
  <si>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</si>
  <si>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</si>
  <si>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</si>
  <si>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</si>
  <si>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</si>
  <si>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</si>
  <si>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</si>
  <si>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</si>
  <si>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</si>
  <si>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</si>
  <si>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</si>
  <si>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</si>
  <si>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</si>
  <si>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</si>
  <si>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</si>
  <si>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</si>
  <si>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</si>
  <si>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</si>
  <si>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</si>
  <si>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</si>
  <si>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</si>
  <si>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</si>
  <si>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</si>
  <si>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</si>
  <si>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</si>
  <si>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</si>
  <si>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</si>
  <si>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</si>
  <si>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</si>
  <si>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</si>
  <si>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</si>
  <si>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</si>
  <si>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</si>
  <si>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</si>
  <si>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</si>
  <si>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</si>
  <si>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</si>
  <si>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</si>
  <si>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</si>
  <si>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</si>
  <si>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</si>
  <si>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</si>
  <si>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</si>
  <si>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</si>
  <si>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</si>
  <si>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</si>
  <si>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</si>
  <si>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</si>
  <si>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</si>
  <si>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</si>
  <si>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</si>
  <si>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</si>
  <si>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</si>
  <si>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</si>
  <si>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</si>
  <si>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</si>
  <si>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</si>
  <si>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</si>
  <si>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</si>
  <si>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</si>
  <si>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</si>
  <si>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</si>
  <si>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</si>
  <si>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</si>
  <si>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</si>
  <si>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</si>
  <si>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</si>
  <si>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</si>
  <si>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</si>
  <si>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</si>
  <si>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</si>
  <si>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</si>
  <si>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</si>
  <si>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</si>
  <si>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</si>
  <si>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</si>
  <si>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</si>
  <si>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</si>
  <si>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</si>
  <si>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</si>
  <si>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</si>
  <si>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</si>
  <si>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</si>
  <si>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</si>
  <si>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</si>
  <si>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</si>
  <si>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</si>
  <si>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</si>
  <si>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</si>
  <si>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</si>
  <si>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</si>
  <si>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</si>
  <si>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</si>
  <si>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</si>
  <si>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</si>
  <si>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</si>
  <si>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</si>
  <si>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</si>
  <si>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</si>
  <si>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</si>
  <si>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</si>
  <si>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</si>
  <si>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</si>
  <si>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</si>
  <si>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</si>
  <si>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</si>
  <si>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</si>
  <si>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</si>
  <si>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</si>
  <si>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</si>
  <si>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</si>
  <si>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</si>
  <si>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</si>
  <si>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</si>
  <si>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</si>
  <si>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</si>
  <si>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</si>
  <si>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</si>
  <si>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</si>
  <si>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</si>
  <si>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</si>
  <si>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</si>
  <si>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</si>
  <si>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</si>
  <si>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</si>
  <si>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</si>
  <si>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</si>
  <si>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</si>
  <si>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</si>
  <si>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</si>
  <si>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</si>
  <si>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</si>
  <si>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</si>
  <si>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</si>
  <si>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</si>
  <si>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</si>
  <si>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</si>
  <si>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</si>
  <si>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</si>
  <si>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</si>
  <si>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</si>
  <si>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</si>
  <si>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</si>
  <si>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</si>
  <si>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</si>
  <si>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</si>
  <si>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</si>
  <si>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</si>
  <si>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</si>
  <si>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</si>
  <si>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</si>
  <si>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</si>
  <si>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</si>
  <si>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</si>
  <si>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</si>
  <si>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</si>
  <si>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</si>
  <si>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</si>
  <si>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</si>
  <si>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</si>
  <si>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</si>
  <si>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</si>
  <si>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</si>
  <si>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</si>
  <si>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</si>
  <si>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</si>
  <si>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</si>
  <si>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</si>
  <si>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</si>
  <si>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</si>
  <si>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</si>
  <si>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</si>
  <si>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</si>
  <si>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</si>
  <si>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</si>
  <si>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</si>
  <si>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</si>
  <si>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</si>
  <si>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</si>
  <si>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</si>
  <si>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</si>
  <si>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</si>
  <si>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</si>
  <si>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</si>
  <si>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</si>
  <si>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</si>
  <si>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</si>
  <si>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</si>
  <si>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</si>
  <si>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</si>
  <si>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</si>
  <si>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</si>
  <si>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</si>
  <si>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</si>
  <si>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</si>
  <si>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</si>
  <si>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</si>
  <si>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</si>
  <si>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</si>
  <si>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</si>
  <si>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</si>
  <si>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</si>
  <si>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</si>
  <si>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</si>
  <si>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</si>
  <si>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</si>
  <si>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</si>
  <si>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</si>
  <si>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</si>
  <si>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</si>
  <si>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</si>
  <si>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</si>
  <si>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</si>
  <si>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</si>
  <si>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</si>
  <si>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</si>
  <si>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</si>
  <si>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</si>
  <si>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</si>
  <si>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</si>
  <si>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</si>
  <si>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</si>
  <si>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</si>
  <si>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</si>
  <si>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</si>
  <si>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</si>
  <si>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</si>
  <si>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</si>
  <si>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</si>
  <si>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</si>
  <si>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</si>
  <si>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</si>
  <si>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</si>
  <si>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</si>
  <si>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</si>
  <si>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</si>
  <si>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</si>
  <si>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</si>
  <si>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</si>
  <si>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</si>
  <si>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</si>
  <si>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</si>
  <si>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</si>
  <si>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</si>
  <si>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</si>
  <si>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</si>
  <si>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</si>
  <si>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</si>
  <si>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</si>
  <si>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</si>
  <si>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</si>
  <si>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</si>
  <si>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</si>
  <si>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</si>
  <si>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</si>
  <si>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</si>
  <si>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</si>
  <si>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</si>
  <si>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</si>
  <si>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</si>
  <si>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</si>
  <si>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</si>
  <si>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</si>
  <si>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</si>
  <si>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</si>
  <si>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</si>
  <si>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</si>
  <si>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</si>
  <si>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</si>
  <si>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</si>
  <si>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</si>
  <si>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</si>
  <si>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</si>
  <si>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</si>
  <si>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</si>
  <si>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</si>
  <si>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</si>
  <si>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</si>
  <si>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</si>
  <si>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</si>
  <si>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</si>
  <si>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</si>
  <si>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</si>
  <si>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</si>
  <si>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</si>
  <si>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</si>
  <si>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</si>
  <si>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</si>
  <si>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</si>
  <si>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</si>
  <si>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</si>
  <si>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</si>
  <si>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</si>
  <si>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</si>
  <si>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</si>
  <si>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</si>
  <si>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</si>
  <si>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</si>
  <si>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</si>
  <si>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</si>
  <si>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</si>
  <si>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</si>
  <si>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</si>
  <si>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</si>
  <si>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</si>
  <si>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</si>
  <si>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</si>
  <si>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</si>
  <si>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</si>
  <si>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</si>
  <si>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</si>
  <si>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</si>
  <si>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</si>
  <si>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</si>
  <si>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</si>
  <si>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</si>
  <si>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</si>
  <si>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</si>
  <si>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</si>
  <si>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</si>
  <si>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</si>
  <si>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</si>
  <si>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</si>
  <si>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</si>
  <si>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</si>
  <si>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</si>
  <si>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</si>
  <si>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</si>
  <si>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</si>
  <si>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</si>
  <si>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</si>
  <si>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</si>
  <si>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</si>
  <si>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</si>
  <si>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</si>
  <si>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</si>
  <si>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</si>
  <si>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</si>
  <si>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</si>
  <si>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</si>
  <si>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</si>
  <si>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</si>
  <si>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</si>
  <si>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</si>
  <si>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</si>
  <si>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</si>
  <si>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</si>
  <si>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</si>
  <si>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</si>
  <si>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</si>
  <si>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</si>
  <si>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</si>
  <si>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</si>
  <si>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</si>
  <si>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</si>
  <si>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</si>
  <si>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</si>
  <si>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</si>
  <si>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</si>
  <si>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</si>
  <si>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</si>
  <si>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</si>
  <si>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</si>
  <si>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</si>
  <si>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</si>
  <si>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</si>
  <si>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</si>
  <si>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</si>
  <si>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</si>
  <si>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</si>
  <si>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</si>
  <si>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</si>
  <si>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</si>
  <si>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</si>
  <si>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</si>
  <si>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</si>
  <si>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</si>
  <si>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</si>
  <si>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</si>
  <si>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</si>
  <si>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</si>
  <si>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</si>
  <si>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</si>
  <si>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</si>
  <si>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</si>
  <si>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</si>
  <si>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</si>
  <si>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</si>
  <si>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</si>
  <si>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</si>
  <si>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</si>
  <si>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</si>
  <si>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</si>
  <si>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</si>
  <si>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</si>
  <si>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</si>
  <si>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</si>
  <si>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</si>
  <si>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</si>
  <si>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</si>
  <si>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</si>
  <si>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</si>
  <si>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</si>
  <si>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</si>
  <si>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</si>
  <si>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</si>
  <si>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</si>
  <si>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</si>
  <si>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</si>
  <si>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</si>
  <si>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</si>
  <si>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</si>
  <si>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</si>
  <si>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</si>
  <si>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</si>
  <si>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</si>
  <si>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</si>
  <si>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</si>
  <si>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</si>
  <si>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</si>
  <si>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</si>
  <si>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</si>
  <si>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</si>
  <si>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</si>
  <si>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</si>
  <si>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</si>
  <si>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</si>
  <si>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</si>
  <si>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</si>
  <si>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</si>
  <si>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</si>
  <si>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</si>
  <si>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</si>
  <si>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</si>
  <si>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</si>
  <si>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</si>
  <si>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</si>
  <si>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</si>
  <si>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</si>
  <si>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</si>
  <si>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</si>
  <si>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</si>
  <si>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</si>
  <si>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</si>
  <si>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</si>
  <si>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</si>
  <si>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</si>
  <si>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</si>
  <si>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</si>
  <si>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</si>
  <si>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</si>
  <si>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</si>
  <si>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</si>
  <si>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</si>
  <si>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</si>
  <si>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</si>
  <si>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</si>
  <si>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</si>
  <si>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</si>
  <si>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</si>
  <si>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</si>
  <si>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</si>
  <si>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</si>
  <si>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</si>
  <si>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</si>
  <si>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</si>
  <si>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</si>
  <si>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</si>
  <si>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</si>
  <si>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</si>
  <si>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</si>
  <si>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</si>
  <si>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</si>
  <si>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</si>
  <si>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</si>
  <si>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</si>
  <si>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</si>
  <si>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</si>
  <si>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</si>
  <si>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</si>
  <si>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</si>
  <si>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</si>
  <si>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</si>
  <si>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</si>
  <si>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</si>
  <si>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</si>
  <si>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</si>
  <si>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</si>
  <si>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</si>
  <si>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</si>
  <si>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</si>
  <si>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</si>
  <si>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</si>
  <si>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</si>
  <si>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</si>
  <si>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</si>
  <si>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</si>
  <si>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</si>
  <si>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</si>
  <si>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</si>
  <si>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</si>
  <si>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</si>
  <si>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</si>
  <si>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</si>
  <si>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</si>
  <si>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</si>
  <si>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</si>
  <si>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</si>
  <si>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</si>
  <si>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</si>
  <si>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</si>
  <si>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</si>
  <si>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</si>
  <si>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</si>
  <si>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</si>
  <si>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</si>
  <si>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</si>
  <si>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</si>
  <si>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</si>
  <si>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</si>
  <si>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</si>
  <si>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</si>
  <si>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</si>
  <si>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</si>
  <si>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</si>
  <si>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</si>
  <si>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</si>
  <si>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</si>
  <si>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</si>
  <si>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</si>
  <si>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</si>
  <si>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</si>
  <si>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</si>
  <si>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</si>
  <si>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</si>
  <si>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</si>
  <si>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</si>
  <si>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</si>
  <si>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</si>
  <si>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</si>
  <si>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</si>
  <si>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</si>
  <si>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</si>
  <si>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</si>
  <si>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</si>
  <si>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</si>
  <si>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</si>
  <si>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</si>
  <si>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</si>
  <si>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</si>
  <si>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</si>
  <si>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</si>
  <si>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</si>
  <si>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</si>
  <si>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</si>
  <si>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</si>
  <si>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</si>
  <si>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</si>
  <si>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</si>
  <si>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</si>
  <si>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</si>
  <si>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</si>
  <si>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</si>
  <si>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</si>
  <si>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</si>
  <si>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</si>
  <si>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</si>
  <si>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</si>
  <si>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</si>
  <si>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</si>
  <si>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</si>
  <si>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</si>
  <si>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</si>
  <si>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</si>
  <si>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</si>
  <si>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</si>
  <si>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</si>
  <si>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</si>
  <si>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</si>
  <si>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</si>
  <si>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</si>
  <si>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</si>
  <si>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</si>
  <si>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</si>
  <si>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</si>
  <si>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</si>
  <si>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</si>
  <si>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</si>
  <si>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</si>
  <si>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</si>
  <si>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</si>
  <si>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</si>
  <si>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</si>
  <si>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</si>
  <si>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</si>
  <si>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</si>
  <si>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</si>
  <si>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</si>
  <si>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</si>
  <si>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</si>
  <si>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</si>
  <si>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</si>
  <si>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</si>
  <si>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</si>
  <si>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</si>
  <si>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</si>
  <si>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</si>
  <si>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</si>
  <si>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</si>
  <si>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</si>
  <si>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</si>
  <si>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</si>
  <si>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</si>
  <si>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</si>
  <si>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</si>
  <si>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</si>
  <si>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</si>
  <si>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</si>
  <si>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</si>
  <si>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</si>
  <si>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</si>
  <si>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</si>
  <si>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</si>
  <si>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</si>
  <si>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</si>
  <si>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</si>
  <si>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</si>
  <si>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</si>
  <si>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</si>
  <si>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</si>
  <si>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</si>
  <si>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</si>
  <si>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</si>
  <si>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</si>
  <si>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</si>
  <si>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</si>
  <si>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</si>
  <si>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</si>
  <si>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</si>
  <si>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</si>
  <si>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</si>
  <si>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</si>
  <si>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</si>
  <si>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</si>
  <si>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</si>
  <si>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</si>
  <si>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</si>
  <si>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</si>
  <si>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</si>
  <si>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</si>
  <si>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</si>
  <si>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</si>
  <si>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</si>
  <si>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</si>
  <si>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</si>
  <si>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</si>
  <si>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</si>
  <si>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</si>
  <si>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</si>
  <si>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</si>
  <si>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</si>
  <si>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</si>
  <si>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</si>
  <si>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</si>
  <si>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</si>
  <si>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</si>
  <si>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</si>
  <si>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</si>
  <si>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</si>
  <si>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</si>
  <si>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</si>
  <si>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</si>
  <si>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</si>
  <si>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</si>
  <si>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</si>
  <si>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</si>
  <si>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</si>
  <si>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</si>
  <si>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</si>
  <si>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</si>
  <si>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</si>
  <si>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</si>
  <si>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</si>
  <si>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</si>
  <si>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</si>
  <si>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</si>
  <si>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</si>
  <si>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</si>
  <si>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</si>
  <si>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</si>
  <si>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</si>
  <si>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</si>
  <si>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</si>
  <si>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</si>
  <si>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</si>
  <si>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</si>
  <si>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</si>
  <si>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</si>
  <si>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</si>
  <si>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</si>
  <si>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</si>
  <si>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</si>
  <si>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</si>
  <si>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</si>
  <si>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</si>
  <si>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</si>
  <si>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</si>
  <si>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</si>
  <si>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</si>
  <si>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</si>
  <si>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</si>
  <si>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</si>
  <si>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</si>
  <si>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</si>
  <si>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</si>
  <si>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</si>
  <si>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</si>
  <si>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</si>
  <si>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</si>
  <si>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</si>
  <si>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</si>
  <si>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</si>
  <si>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</si>
  <si>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</si>
  <si>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</si>
  <si>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</si>
  <si>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</si>
  <si>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</si>
  <si>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</si>
  <si>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</si>
  <si>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</si>
  <si>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</si>
  <si>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</si>
  <si>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</si>
  <si>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</si>
  <si>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</si>
  <si>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</si>
  <si>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</si>
  <si>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</si>
  <si>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</si>
  <si>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</si>
  <si>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</si>
  <si>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</si>
  <si>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</si>
  <si>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</si>
  <si>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</si>
  <si>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</si>
  <si>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</si>
  <si>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</si>
  <si>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</si>
  <si>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</si>
  <si>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</si>
  <si>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</si>
  <si>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</si>
  <si>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</si>
  <si>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</si>
  <si>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</si>
  <si>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</si>
  <si>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</si>
  <si>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</si>
  <si>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</si>
  <si>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</si>
  <si>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</si>
  <si>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</si>
  <si>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</si>
  <si>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</si>
  <si>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</si>
  <si>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</si>
  <si>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</si>
  <si>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</si>
  <si>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</si>
  <si>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</si>
  <si>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</si>
  <si>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</si>
  <si>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</si>
  <si>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</si>
  <si>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</si>
  <si>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</si>
  <si>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</si>
  <si>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</si>
  <si>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</si>
  <si>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</si>
  <si>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</si>
  <si>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</si>
  <si>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</si>
  <si>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</si>
  <si>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</si>
  <si>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</si>
  <si>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</si>
  <si>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</si>
  <si>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</si>
  <si>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</si>
  <si>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</si>
  <si>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</si>
  <si>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</si>
  <si>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</si>
  <si>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</si>
  <si>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</si>
  <si>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</si>
  <si>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</si>
  <si>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</si>
  <si>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</si>
  <si>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</si>
  <si>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</si>
  <si>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</si>
  <si>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</si>
  <si>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</si>
  <si>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</si>
  <si>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</si>
  <si>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</si>
  <si>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</si>
  <si>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</si>
  <si>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</si>
  <si>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</si>
  <si>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</si>
  <si>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</si>
  <si>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</si>
  <si>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</si>
  <si>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</si>
  <si>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</si>
  <si>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</si>
  <si>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</si>
  <si>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</si>
  <si>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</si>
  <si>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</si>
  <si>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</si>
  <si>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</si>
  <si>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</si>
  <si>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</si>
  <si>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</si>
  <si>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</si>
  <si>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</si>
  <si>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</si>
  <si>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</si>
  <si>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</si>
  <si>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</si>
  <si>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</si>
  <si>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</si>
  <si>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</si>
  <si>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</si>
  <si>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</si>
  <si>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</si>
  <si>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</si>
  <si>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</si>
  <si>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</si>
  <si>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</si>
  <si>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</si>
  <si>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</si>
  <si>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</si>
  <si>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</si>
  <si>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</si>
  <si>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</si>
  <si>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</si>
  <si>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</si>
  <si>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</si>
  <si>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</si>
  <si>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</si>
  <si>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</si>
  <si>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</si>
  <si>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</si>
  <si>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</si>
  <si>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</si>
  <si>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</si>
  <si>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</si>
  <si>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</si>
  <si>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</si>
  <si>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</si>
  <si>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</si>
  <si>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</si>
  <si>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</si>
  <si>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</si>
  <si>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</si>
  <si>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</si>
  <si>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</si>
  <si>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</si>
  <si>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</si>
  <si>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</si>
  <si>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</si>
  <si>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</si>
  <si>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</si>
  <si>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</si>
  <si>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</si>
  <si>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</si>
  <si>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</si>
  <si>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</si>
  <si>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</si>
  <si>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</si>
  <si>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</si>
  <si>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</si>
  <si>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</si>
  <si>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</si>
  <si>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</si>
  <si>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</si>
  <si>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</si>
  <si>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</si>
  <si>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</si>
  <si>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</si>
  <si>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</si>
  <si>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</si>
  <si>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</si>
  <si>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</si>
  <si>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</si>
  <si>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</si>
  <si>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</si>
  <si>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</si>
  <si>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</si>
  <si>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</si>
  <si>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</si>
  <si>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</si>
  <si>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</si>
  <si>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</si>
  <si>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</si>
  <si>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</si>
  <si>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</si>
  <si>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</si>
  <si>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</si>
  <si>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</si>
  <si>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</si>
  <si>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</si>
  <si>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</si>
  <si>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</si>
  <si>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</si>
  <si>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</si>
  <si>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</si>
  <si>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</si>
  <si>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</si>
  <si>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</si>
  <si>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</si>
  <si>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</si>
  <si>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</si>
  <si>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</si>
  <si>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</si>
  <si>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</si>
  <si>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</si>
  <si>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</si>
  <si>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</si>
  <si>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</si>
  <si>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</si>
  <si>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</si>
  <si>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</si>
  <si>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</si>
  <si>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</si>
  <si>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</si>
  <si>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</si>
  <si>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</si>
  <si>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</si>
  <si>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</si>
  <si>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</si>
  <si>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</si>
  <si>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</si>
  <si>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</si>
  <si>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</si>
  <si>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</si>
  <si>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</si>
  <si>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</si>
  <si>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</si>
  <si>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</si>
  <si>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</si>
  <si>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</si>
  <si>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</si>
  <si>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</si>
  <si>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</si>
  <si>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</si>
  <si>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</si>
  <si>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</si>
  <si>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</si>
  <si>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</si>
  <si>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</si>
  <si>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</si>
  <si>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</si>
  <si>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</si>
  <si>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</si>
  <si>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</si>
  <si>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</si>
  <si>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</si>
  <si>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</si>
  <si>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</si>
  <si>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</si>
  <si>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</si>
  <si>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</si>
  <si>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</si>
  <si>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</si>
  <si>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</si>
  <si>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</si>
  <si>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</si>
  <si>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</si>
  <si>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</si>
  <si>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</si>
  <si>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</si>
  <si>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</si>
  <si>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</si>
  <si>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</si>
  <si>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</si>
  <si>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</si>
  <si>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</si>
  <si>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</si>
  <si>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</si>
  <si>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</si>
  <si>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</si>
  <si>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</si>
  <si>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</si>
  <si>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</si>
  <si>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</si>
  <si>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</si>
  <si>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</si>
  <si>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</si>
  <si>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</si>
  <si>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</si>
  <si>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</si>
  <si>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</si>
  <si>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</si>
  <si>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</si>
  <si>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</si>
  <si>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</si>
  <si>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</si>
  <si>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</si>
  <si>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</si>
  <si>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</si>
  <si>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</si>
  <si>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</si>
  <si>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</si>
  <si>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</si>
  <si>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</si>
  <si>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</si>
  <si>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</si>
  <si>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</si>
  <si>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</si>
  <si>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</si>
  <si>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</si>
  <si>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</si>
  <si>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</si>
  <si>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</si>
  <si>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</si>
  <si>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</si>
  <si>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</si>
  <si>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</si>
  <si>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</si>
  <si>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</si>
  <si>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</si>
  <si>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</si>
  <si>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</si>
  <si>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</si>
  <si>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</si>
  <si>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</si>
  <si>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</si>
  <si>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</si>
  <si>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</si>
  <si>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</si>
  <si>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</si>
  <si>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</si>
  <si>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</si>
  <si>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</si>
  <si>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</si>
  <si>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</si>
  <si>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</si>
  <si>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</si>
  <si>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</si>
  <si>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</si>
  <si>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</si>
  <si>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</si>
  <si>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</si>
  <si>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</si>
  <si>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</si>
  <si>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</si>
  <si>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</si>
  <si>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</si>
  <si>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</si>
  <si>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</si>
  <si>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</si>
  <si>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</si>
  <si>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</si>
  <si>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</si>
  <si>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</si>
  <si>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</si>
  <si>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</si>
  <si>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</si>
  <si>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</si>
  <si>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</si>
  <si>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</si>
  <si>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</si>
  <si>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</si>
  <si>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</si>
  <si>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</si>
  <si>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</si>
  <si>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</si>
  <si>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</si>
  <si>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</si>
  <si>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</si>
  <si>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</si>
  <si>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</si>
  <si>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</si>
  <si>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</si>
  <si>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</si>
  <si>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</si>
  <si>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</si>
  <si>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</si>
  <si>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</si>
  <si>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</si>
  <si>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</si>
  <si>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</si>
  <si>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</si>
  <si>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</si>
  <si>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</si>
  <si>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</si>
  <si>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</si>
  <si>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</si>
  <si>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</si>
  <si>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</si>
  <si>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</si>
  <si>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</si>
  <si>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</si>
  <si>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</si>
  <si>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</si>
  <si>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</si>
  <si>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</si>
  <si>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</si>
  <si>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</si>
  <si>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</si>
  <si>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</si>
  <si>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</si>
  <si>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</si>
  <si>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</si>
  <si>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</si>
  <si>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</si>
  <si>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</si>
  <si>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</si>
  <si>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</si>
  <si>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</si>
  <si>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</si>
  <si>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</si>
  <si>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</si>
  <si>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</si>
  <si>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</si>
  <si>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</si>
  <si>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</si>
  <si>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</si>
  <si>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</si>
  <si>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</si>
  <si>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</si>
  <si>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</si>
  <si>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</si>
  <si>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</si>
  <si>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</si>
  <si>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</si>
  <si>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</si>
  <si>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</si>
  <si>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</si>
  <si>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</si>
  <si>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</si>
  <si>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</si>
  <si>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</si>
  <si>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</si>
  <si>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</si>
  <si>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</si>
  <si>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</si>
  <si>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</si>
  <si>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</si>
  <si>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</si>
  <si>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</si>
  <si>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</si>
  <si>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</si>
  <si>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</si>
  <si>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</si>
  <si>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</si>
  <si>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</si>
  <si>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</si>
  <si>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</si>
  <si>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</si>
  <si>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</si>
  <si>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</si>
  <si>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</si>
  <si>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</si>
  <si>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</si>
  <si>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</si>
  <si>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</si>
  <si>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</si>
  <si>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</si>
  <si>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</si>
  <si>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</si>
  <si>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</si>
  <si>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</si>
  <si>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</si>
  <si>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</si>
  <si>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</si>
  <si>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</si>
  <si>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</si>
  <si>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</si>
  <si>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</si>
  <si>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</si>
  <si>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</si>
  <si>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</si>
  <si>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</si>
  <si>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</si>
  <si>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</si>
  <si>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</si>
  <si>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</si>
  <si>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</si>
  <si>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</si>
  <si>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</si>
  <si>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</si>
  <si>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</si>
  <si>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</si>
  <si>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</si>
  <si>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</si>
  <si>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</si>
  <si>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</si>
  <si>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</si>
  <si>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</si>
  <si>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</si>
  <si>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</si>
  <si>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</si>
  <si>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</si>
  <si>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</si>
  <si>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</si>
  <si>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</si>
  <si>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</si>
  <si>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</si>
  <si>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</si>
  <si>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</si>
  <si>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</si>
  <si>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</si>
  <si>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</si>
  <si>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</si>
  <si>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</si>
  <si>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</si>
  <si>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</si>
  <si>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</si>
  <si>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</si>
  <si>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</si>
  <si>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</si>
  <si>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</si>
  <si>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</si>
  <si>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</si>
  <si>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</si>
  <si>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</si>
  <si>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</si>
  <si>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</si>
  <si>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</si>
  <si>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</si>
  <si>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</si>
  <si>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</si>
  <si>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</si>
  <si>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</si>
  <si>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</si>
  <si>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</si>
  <si>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</si>
  <si>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</si>
  <si>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</si>
  <si>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</si>
  <si>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</si>
  <si>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</si>
  <si>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</si>
  <si>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</si>
  <si>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</si>
  <si>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</si>
  <si>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</si>
  <si>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</si>
  <si>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</si>
  <si>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</si>
  <si>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</si>
  <si>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</si>
  <si>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</si>
  <si>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</si>
  <si>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</si>
  <si>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</si>
  <si>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</si>
  <si>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</si>
  <si>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</si>
  <si>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</si>
  <si>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</si>
  <si>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</si>
  <si>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</si>
  <si>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</si>
  <si>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</si>
  <si>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</si>
  <si>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</si>
  <si>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</si>
  <si>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</si>
  <si>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</si>
  <si>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</si>
  <si>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</si>
  <si>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</si>
  <si>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</si>
  <si>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</si>
  <si>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</si>
  <si>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</si>
  <si>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</si>
  <si>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</si>
  <si>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</si>
  <si>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</si>
  <si>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</si>
  <si>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</si>
  <si>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</si>
  <si>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</si>
  <si>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</si>
  <si>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</si>
  <si>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</si>
  <si>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</si>
  <si>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</si>
  <si>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</si>
  <si>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</si>
  <si>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</si>
  <si>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</si>
  <si>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</si>
  <si>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</si>
  <si>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</si>
  <si>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</si>
  <si>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</si>
  <si>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</si>
  <si>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</si>
  <si>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</si>
  <si>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</si>
  <si>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</si>
  <si>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</si>
  <si>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</si>
  <si>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</si>
  <si>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</si>
  <si>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</si>
  <si>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</si>
  <si>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</si>
  <si>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</si>
  <si>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</si>
  <si>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</si>
  <si>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</si>
  <si>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</si>
  <si>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</si>
  <si>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</si>
  <si>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</si>
  <si>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</si>
  <si>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</si>
  <si>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</si>
  <si>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</si>
  <si>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</si>
  <si>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</si>
  <si>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</si>
  <si>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</si>
  <si>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</si>
  <si>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</si>
  <si>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</si>
  <si>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</si>
  <si>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</si>
  <si>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</si>
  <si>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</si>
  <si>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</si>
  <si>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</si>
  <si>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</si>
  <si>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</si>
  <si>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</si>
  <si>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</si>
  <si>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</si>
  <si>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</si>
  <si>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</si>
  <si>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</si>
  <si>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</si>
  <si>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</si>
  <si>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</si>
  <si>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</si>
  <si>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</si>
  <si>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</si>
  <si>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</si>
  <si>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</si>
  <si>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</si>
  <si>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</si>
  <si>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</si>
  <si>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</si>
  <si>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</si>
  <si>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</si>
  <si>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</si>
  <si>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</si>
  <si>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</si>
  <si>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</si>
  <si>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</si>
  <si>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</si>
  <si>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</si>
  <si>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</si>
  <si>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</si>
  <si>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</si>
  <si>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</si>
  <si>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</si>
  <si>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</si>
  <si>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</si>
  <si>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</si>
  <si>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</si>
  <si>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</si>
  <si>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</si>
  <si>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</si>
  <si>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</si>
  <si>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</si>
  <si>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</si>
  <si>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</si>
  <si>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</si>
  <si>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</si>
  <si>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</si>
  <si>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</si>
  <si>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</si>
  <si>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</si>
  <si>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</si>
  <si>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</si>
  <si>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</si>
  <si>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</si>
  <si>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</si>
  <si>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</si>
  <si>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</si>
  <si>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</si>
  <si>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</si>
  <si>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</si>
  <si>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</si>
  <si>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</si>
  <si>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</si>
  <si>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</si>
  <si>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</si>
  <si>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</si>
  <si>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</si>
  <si>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</si>
  <si>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</si>
  <si>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</si>
  <si>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</si>
  <si>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</si>
  <si>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</si>
  <si>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</si>
  <si>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</si>
  <si>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</si>
  <si>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</si>
  <si>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</si>
  <si>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</si>
  <si>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</si>
  <si>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</si>
  <si>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</si>
  <si>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</si>
  <si>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</si>
  <si>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</si>
  <si>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</si>
  <si>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</si>
  <si>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</si>
  <si>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</si>
  <si>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</si>
  <si>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</si>
  <si>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</si>
  <si>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</si>
  <si>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</si>
  <si>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</si>
  <si>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</si>
  <si>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</si>
  <si>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</si>
  <si>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</si>
  <si>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</si>
  <si>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</si>
  <si>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</si>
  <si>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</si>
  <si>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</si>
  <si>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</si>
  <si>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</si>
  <si>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</si>
  <si>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</si>
  <si>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</si>
  <si>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</si>
  <si>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</si>
  <si>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</si>
  <si>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</si>
  <si>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</si>
  <si>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</si>
  <si>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</si>
  <si>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</si>
  <si>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</si>
  <si>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</si>
  <si>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</si>
  <si>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</si>
  <si>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</si>
  <si>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</si>
  <si>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</si>
  <si>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</si>
  <si>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</si>
  <si>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</si>
  <si>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</si>
  <si>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</si>
  <si>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</si>
  <si>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</si>
  <si>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</si>
  <si>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</si>
  <si>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</si>
  <si>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</si>
  <si>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</si>
  <si>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</si>
  <si>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</si>
  <si>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</si>
  <si>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</si>
  <si>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</si>
  <si>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</si>
  <si>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</si>
  <si>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</si>
  <si>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</si>
  <si>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</si>
  <si>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</si>
  <si>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</si>
  <si>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</si>
  <si>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</si>
  <si>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</si>
  <si>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</si>
  <si>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</si>
  <si>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</si>
  <si>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</si>
  <si>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</si>
  <si>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</si>
  <si>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</si>
  <si>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</si>
  <si>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</si>
  <si>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</si>
  <si>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</si>
  <si>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</si>
  <si>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</si>
  <si>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</si>
  <si>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</si>
  <si>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</si>
  <si>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</si>
  <si>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</si>
  <si>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</si>
  <si>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</si>
  <si>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</si>
  <si>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</si>
  <si>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</si>
  <si>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</si>
  <si>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</si>
  <si>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</si>
  <si>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</si>
  <si>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</si>
  <si>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</si>
  <si>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</si>
  <si>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</si>
  <si>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</si>
  <si>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</si>
  <si>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</si>
  <si>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</si>
  <si>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</si>
  <si>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</si>
  <si>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</si>
  <si>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</si>
  <si>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</si>
  <si>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</si>
  <si>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</si>
  <si>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</si>
  <si>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</si>
  <si>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</si>
  <si>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</si>
  <si>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</si>
  <si>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</si>
  <si>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</si>
  <si>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</si>
  <si>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</si>
  <si>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</si>
  <si>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</si>
  <si>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</si>
  <si>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</si>
  <si>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</si>
  <si>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</si>
  <si>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</si>
  <si>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</si>
  <si>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</si>
  <si>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</si>
  <si>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</si>
  <si>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</si>
  <si>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</si>
  <si>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</si>
  <si>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</si>
  <si>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</si>
  <si>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</si>
  <si>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</si>
  <si>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</si>
  <si>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</si>
  <si>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</si>
  <si>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</si>
  <si>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</si>
  <si>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</si>
  <si>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</si>
  <si>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</si>
  <si>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</si>
  <si>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</si>
  <si>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</si>
  <si>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</si>
  <si>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</si>
  <si>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</si>
  <si>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</si>
  <si>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</si>
  <si>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</si>
  <si>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</si>
  <si>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</si>
  <si>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</si>
  <si>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</si>
  <si>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</si>
  <si>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</si>
  <si>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</si>
  <si>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</si>
  <si>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</si>
  <si>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</si>
  <si>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</si>
  <si>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</si>
  <si>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</si>
  <si>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</si>
  <si>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</si>
  <si>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</si>
  <si>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</si>
  <si>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</si>
  <si>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</si>
  <si>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</si>
  <si>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</si>
  <si>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</si>
  <si>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</si>
  <si>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</si>
  <si>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</si>
  <si>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</si>
  <si>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</si>
  <si>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</si>
  <si>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</si>
  <si>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</si>
  <si>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</si>
  <si>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</si>
  <si>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</si>
  <si>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</si>
  <si>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</si>
  <si>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</si>
  <si>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</si>
  <si>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</si>
  <si>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</si>
  <si>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</si>
  <si>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</si>
  <si>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</si>
  <si>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</si>
  <si>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</si>
  <si>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</si>
  <si>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</si>
  <si>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</si>
  <si>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</si>
  <si>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</si>
  <si>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</si>
  <si>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</si>
  <si>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</si>
  <si>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</si>
  <si>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</si>
  <si>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</si>
  <si>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</si>
  <si>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</si>
  <si>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</si>
  <si>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</si>
  <si>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</si>
  <si>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</si>
  <si>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</si>
  <si>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</si>
  <si>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</si>
  <si>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</si>
  <si>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</si>
  <si>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</si>
  <si>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</si>
  <si>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</si>
  <si>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</si>
  <si>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</si>
  <si>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</si>
  <si>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</si>
  <si>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</si>
  <si>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</si>
  <si>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</si>
  <si>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</si>
  <si>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</si>
  <si>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</si>
  <si>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</si>
  <si>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</si>
  <si>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</si>
  <si>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</si>
  <si>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</si>
  <si>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</si>
  <si>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</si>
  <si>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</si>
  <si>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</si>
  <si>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</si>
  <si>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</si>
  <si>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</si>
  <si>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</si>
  <si>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</si>
  <si>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</si>
  <si>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</si>
  <si>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</si>
  <si>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</si>
  <si>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</si>
  <si>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</si>
  <si>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</si>
  <si>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</si>
  <si>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</si>
  <si>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</si>
  <si>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</si>
  <si>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</si>
  <si>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</si>
  <si>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</si>
  <si>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</si>
  <si>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</si>
  <si>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</si>
  <si>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</si>
  <si>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</si>
  <si>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</si>
  <si>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</si>
  <si>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</si>
  <si>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</si>
  <si>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</si>
  <si>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</si>
  <si>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</si>
  <si>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</si>
  <si>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</si>
  <si>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</si>
  <si>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</si>
  <si>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</si>
  <si>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</si>
  <si>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</si>
  <si>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</si>
  <si>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</si>
  <si>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</si>
  <si>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</si>
  <si>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</si>
  <si>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</si>
  <si>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</si>
  <si>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</si>
  <si>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</si>
  <si>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</si>
  <si>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</si>
  <si>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</si>
  <si>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</si>
  <si>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</si>
  <si>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</si>
  <si>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</si>
  <si>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</si>
  <si>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</si>
  <si>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</si>
  <si>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</si>
  <si>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</si>
  <si>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</si>
  <si>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</si>
  <si>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</si>
  <si>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</si>
  <si>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</si>
  <si>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</si>
  <si>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</si>
  <si>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</si>
  <si>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</si>
  <si>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</si>
  <si>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</si>
  <si>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</si>
  <si>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</si>
  <si>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</si>
  <si>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</si>
  <si>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</si>
  <si>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</si>
  <si>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</si>
  <si>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</si>
  <si>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</si>
  <si>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</si>
  <si>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</si>
  <si>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</si>
  <si>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</si>
  <si>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</si>
  <si>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</si>
  <si>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</si>
  <si>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</si>
  <si>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</si>
  <si>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</si>
  <si>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</si>
  <si>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</si>
  <si>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</si>
  <si>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</si>
  <si>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</si>
  <si>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</si>
  <si>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</si>
  <si>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</si>
  <si>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</si>
  <si>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</si>
  <si>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</si>
  <si>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</si>
  <si>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</si>
  <si>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</si>
  <si>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</si>
  <si>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</si>
  <si>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</si>
  <si>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</si>
  <si>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</si>
  <si>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</si>
  <si>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</si>
  <si>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</si>
  <si>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</si>
  <si>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</si>
  <si>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</si>
  <si>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</si>
  <si>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</si>
  <si>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</si>
  <si>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</si>
  <si>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</si>
  <si>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</si>
  <si>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</si>
  <si>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</si>
  <si>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</si>
  <si>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</si>
  <si>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</si>
  <si>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</si>
  <si>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</si>
  <si>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</si>
  <si>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</si>
  <si>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</si>
  <si>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</si>
  <si>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</si>
  <si>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</si>
  <si>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</si>
  <si>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</si>
  <si>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</si>
  <si>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</si>
  <si>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</si>
  <si>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</si>
  <si>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</si>
  <si>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</si>
  <si>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</si>
  <si>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</si>
  <si>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</si>
  <si>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</si>
  <si>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</si>
  <si>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</si>
  <si>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</si>
  <si>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</si>
  <si>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</si>
  <si>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</si>
  <si>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</si>
  <si>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</si>
  <si>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</si>
  <si>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</si>
  <si>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</si>
  <si>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</si>
  <si>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</si>
  <si>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</si>
  <si>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</si>
  <si>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</si>
  <si>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</si>
  <si>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</si>
  <si>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</si>
  <si>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</si>
  <si>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</si>
  <si>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</si>
  <si>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</si>
  <si>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</si>
  <si>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</si>
  <si>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</si>
  <si>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</si>
  <si>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</si>
  <si>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</si>
  <si>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</si>
  <si>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</si>
  <si>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</si>
  <si>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</si>
  <si>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</si>
  <si>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</si>
  <si>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</si>
  <si>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</si>
  <si>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</si>
  <si>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</si>
  <si>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</si>
  <si>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</si>
  <si>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</si>
  <si>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</si>
  <si>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</si>
  <si>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</si>
  <si>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</si>
  <si>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</si>
  <si>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</si>
  <si>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</si>
  <si>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</si>
  <si>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</si>
  <si>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</si>
  <si>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</si>
  <si>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</si>
  <si>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</si>
  <si>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</si>
  <si>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</si>
  <si>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</si>
  <si>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</si>
  <si>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</si>
  <si>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</si>
  <si>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</si>
  <si>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</si>
  <si>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</si>
  <si>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</si>
  <si>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</si>
  <si>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</si>
  <si>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</si>
  <si>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</si>
  <si>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</si>
  <si>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</si>
  <si>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</si>
  <si>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</si>
  <si>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</si>
  <si>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</si>
  <si>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</si>
  <si>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</si>
  <si>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</si>
  <si>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</si>
  <si>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</si>
  <si>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</si>
  <si>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</si>
  <si>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</si>
  <si>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</si>
  <si>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</si>
  <si>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</si>
  <si>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</si>
  <si>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</si>
  <si>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</si>
  <si>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</si>
  <si>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</si>
  <si>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</si>
  <si>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</si>
  <si>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</si>
  <si>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</si>
  <si>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</si>
  <si>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</si>
  <si>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</si>
  <si>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</si>
  <si>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</si>
  <si>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</si>
  <si>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</si>
  <si>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</si>
  <si>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</si>
  <si>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</si>
  <si>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</si>
  <si>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</si>
  <si>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</si>
  <si>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</si>
  <si>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</si>
  <si>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</si>
  <si>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</si>
  <si>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</si>
  <si>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</si>
  <si>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</si>
  <si>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</si>
  <si>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</si>
  <si>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</si>
  <si>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</si>
  <si>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</si>
  <si>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</si>
  <si>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</si>
  <si>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</si>
  <si>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</si>
  <si>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</si>
  <si>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</si>
  <si>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</si>
  <si>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</si>
  <si>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</si>
  <si>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</si>
  <si>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</si>
  <si>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</si>
  <si>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</si>
  <si>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</si>
  <si>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</si>
  <si>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</si>
  <si>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</si>
  <si>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</si>
  <si>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</si>
  <si>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</si>
  <si>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</si>
  <si>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</si>
  <si>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</si>
  <si>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</si>
  <si>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</si>
  <si>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</si>
  <si>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</si>
  <si>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</si>
  <si>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</si>
  <si>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</si>
  <si>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</si>
  <si>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</si>
  <si>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</si>
  <si>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</si>
  <si>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</si>
  <si>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</si>
  <si>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</si>
  <si>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</si>
  <si>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</si>
  <si>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</si>
  <si>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</si>
  <si>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</si>
  <si>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</si>
  <si>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</si>
  <si>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</si>
  <si>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</si>
  <si>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</si>
  <si>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</si>
  <si>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</si>
  <si>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</si>
  <si>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</si>
  <si>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</si>
  <si>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</si>
  <si>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</si>
  <si>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</si>
  <si>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</si>
  <si>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</si>
  <si>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</si>
  <si>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</si>
  <si>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</si>
  <si>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</si>
  <si>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</si>
  <si>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</si>
  <si>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</si>
  <si>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</si>
  <si>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</si>
  <si>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</si>
  <si>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</si>
  <si>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</si>
  <si>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</si>
  <si>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</si>
  <si>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</si>
  <si>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</si>
  <si>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</si>
  <si>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</si>
  <si>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</si>
  <si>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</si>
  <si>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</si>
  <si>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</si>
  <si>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</si>
  <si>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</si>
  <si>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</si>
  <si>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</si>
  <si>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</si>
  <si>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</si>
  <si>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</si>
  <si>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</si>
  <si>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</si>
  <si>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</si>
  <si>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</si>
  <si>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</si>
  <si>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</si>
  <si>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</si>
  <si>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</si>
  <si>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</si>
  <si>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</si>
  <si>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</si>
  <si>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</si>
  <si>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</si>
  <si>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</si>
  <si>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</si>
  <si>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</si>
  <si>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</si>
  <si>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</si>
  <si>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</si>
  <si>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</si>
  <si>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</si>
  <si>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</si>
  <si>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</si>
  <si>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</si>
  <si>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</si>
  <si>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</si>
  <si>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</si>
  <si>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</si>
  <si>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</si>
  <si>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</si>
  <si>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</si>
  <si>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</si>
  <si>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</si>
  <si>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</si>
  <si>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</si>
  <si>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</si>
  <si>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</si>
  <si>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</si>
  <si>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</si>
  <si>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</si>
  <si>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</si>
  <si>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</si>
  <si>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</si>
  <si>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</si>
  <si>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</si>
  <si>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</si>
  <si>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</si>
  <si>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</si>
  <si>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</si>
  <si>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</si>
  <si>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</si>
  <si>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</si>
  <si>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</si>
  <si>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</si>
  <si>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</si>
  <si>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</si>
  <si>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</si>
  <si>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</si>
  <si>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</si>
  <si>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</si>
  <si>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</si>
  <si>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</si>
  <si>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</si>
  <si>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</si>
  <si>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</si>
  <si>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</si>
  <si>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</si>
  <si>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</si>
  <si>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</si>
  <si>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</si>
  <si>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</si>
  <si>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</si>
  <si>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</si>
  <si>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</si>
  <si>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</si>
  <si>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</si>
  <si>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</si>
  <si>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</si>
  <si>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</si>
  <si>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</si>
  <si>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</si>
  <si>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</si>
  <si>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</si>
  <si>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</si>
  <si>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</si>
  <si>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</si>
  <si>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</si>
  <si>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</si>
  <si>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</si>
  <si>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</si>
  <si>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</si>
  <si>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</si>
  <si>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</si>
  <si>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</si>
  <si>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</si>
  <si>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</si>
  <si>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</si>
  <si>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</si>
  <si>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</si>
  <si>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</si>
  <si>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</si>
  <si>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</si>
  <si>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</si>
  <si>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</si>
  <si>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</si>
  <si>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</si>
  <si>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</si>
  <si>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</si>
  <si>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</si>
  <si>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</si>
  <si>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</si>
  <si>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</si>
  <si>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</si>
  <si>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</si>
  <si>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</si>
  <si>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</si>
  <si>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</si>
  <si>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</si>
  <si>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</si>
  <si>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</si>
  <si>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</si>
  <si>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</si>
  <si>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</si>
  <si>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</si>
  <si>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</si>
  <si>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</si>
  <si>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</si>
  <si>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</si>
  <si>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</si>
  <si>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</si>
  <si>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</si>
  <si>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</si>
  <si>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</si>
  <si>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</si>
  <si>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</si>
  <si>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</si>
  <si>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</si>
  <si>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</si>
  <si>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</si>
  <si>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</si>
  <si>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</si>
  <si>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</si>
  <si>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</si>
  <si>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</si>
  <si>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</si>
  <si>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</si>
  <si>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</si>
  <si>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</si>
  <si>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</si>
  <si>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</si>
  <si>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</si>
  <si>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</si>
  <si>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</si>
  <si>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</si>
  <si>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</si>
  <si>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</si>
  <si>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</si>
  <si>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</si>
  <si>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</si>
  <si>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</si>
  <si>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</si>
  <si>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</si>
  <si>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</si>
  <si>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</si>
  <si>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</si>
  <si>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</si>
  <si>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</si>
  <si>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</si>
  <si>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</si>
  <si>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</si>
  <si>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</si>
  <si>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</si>
  <si>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</si>
  <si>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</si>
  <si>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</si>
  <si>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</si>
  <si>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</si>
  <si>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</si>
  <si>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</si>
  <si>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</si>
  <si>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</si>
  <si>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</si>
  <si>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</si>
  <si>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</si>
  <si>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</si>
  <si>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</si>
  <si>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</si>
  <si>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</si>
  <si>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</si>
  <si>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</si>
  <si>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</si>
  <si>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</si>
  <si>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</si>
  <si>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</si>
  <si>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</si>
  <si>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</si>
  <si>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</si>
  <si>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</si>
  <si>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</si>
  <si>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</si>
  <si>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</si>
  <si>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</si>
  <si>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</si>
  <si>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</si>
  <si>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</si>
  <si>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</si>
  <si>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</si>
  <si>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</si>
  <si>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</si>
  <si>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</si>
  <si>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</si>
  <si>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</si>
  <si>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</si>
  <si>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</si>
  <si>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</si>
  <si>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</si>
  <si>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</si>
  <si>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</si>
  <si>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</si>
  <si>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</si>
  <si>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</si>
  <si>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</si>
  <si>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</si>
  <si>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</si>
  <si>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</si>
  <si>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</si>
  <si>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</si>
  <si>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</si>
  <si>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</si>
  <si>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</si>
  <si>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</si>
  <si>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</si>
  <si>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</si>
  <si>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</si>
  <si>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</si>
  <si>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</si>
  <si>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</si>
  <si>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</si>
  <si>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</si>
  <si>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</si>
  <si>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</si>
  <si>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</si>
  <si>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</si>
  <si>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</si>
  <si>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</si>
  <si>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</si>
  <si>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</si>
  <si>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</si>
  <si>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</si>
  <si>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</si>
  <si>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</si>
  <si>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</si>
  <si>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</si>
  <si>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</si>
  <si>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</si>
  <si>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</si>
  <si>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</si>
  <si>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</si>
  <si>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</si>
  <si>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</si>
  <si>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</si>
  <si>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</si>
  <si>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</si>
  <si>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</si>
  <si>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</si>
  <si>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</si>
  <si>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</si>
  <si>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</si>
  <si>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</si>
  <si>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</si>
  <si>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</si>
  <si>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</si>
  <si>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</si>
  <si>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</si>
  <si>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</si>
  <si>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</si>
  <si>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</si>
  <si>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</si>
  <si>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</si>
  <si>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</si>
  <si>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</si>
  <si>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</si>
  <si>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</si>
  <si>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</si>
  <si>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</si>
  <si>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</si>
  <si>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</si>
  <si>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</si>
  <si>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</si>
  <si>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</si>
  <si>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</si>
  <si>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</si>
  <si>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</si>
  <si>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</si>
  <si>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</si>
  <si>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</si>
  <si>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</si>
  <si>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</si>
  <si>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</si>
  <si>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</si>
  <si>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</si>
  <si>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</si>
  <si>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</si>
  <si>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</si>
  <si>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</si>
  <si>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</si>
  <si>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</si>
  <si>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</si>
  <si>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</si>
  <si>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</si>
  <si>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</si>
  <si>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</si>
  <si>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</si>
  <si>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</si>
  <si>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</si>
  <si>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</si>
  <si>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</si>
  <si>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</si>
  <si>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</si>
  <si>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</si>
  <si>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</si>
  <si>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</si>
  <si>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</si>
  <si>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</si>
  <si>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</si>
  <si>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</si>
  <si>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</si>
  <si>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</si>
  <si>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</si>
  <si>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</si>
  <si>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</si>
  <si>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</si>
  <si>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</si>
  <si>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</si>
  <si>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</si>
  <si>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</si>
  <si>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</si>
  <si>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</si>
  <si>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</si>
  <si>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</si>
  <si>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</si>
  <si>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</si>
  <si>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</si>
  <si>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</si>
  <si>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</si>
  <si>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</si>
  <si>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</si>
  <si>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</si>
  <si>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</si>
  <si>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</si>
  <si>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</si>
  <si>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</si>
  <si>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</si>
  <si>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</si>
  <si>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</si>
  <si>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</si>
  <si>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</si>
  <si>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</si>
  <si>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</si>
  <si>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</si>
  <si>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</si>
  <si>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</si>
  <si>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</si>
  <si>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</si>
  <si>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</si>
  <si>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</si>
  <si>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</si>
  <si>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</si>
  <si>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</si>
  <si>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</si>
  <si>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</si>
  <si>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</si>
  <si>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</si>
  <si>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</si>
  <si>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</si>
  <si>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</si>
  <si>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</si>
  <si>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</si>
  <si>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</si>
  <si>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</si>
  <si>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</si>
  <si>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</si>
  <si>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</si>
  <si>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</si>
  <si>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</si>
  <si>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</si>
  <si>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</si>
  <si>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</si>
  <si>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</si>
  <si>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</si>
  <si>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</si>
  <si>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</si>
  <si>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</si>
  <si>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</si>
  <si>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</si>
  <si>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</si>
  <si>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</si>
  <si>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</si>
  <si>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</si>
  <si>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</si>
  <si>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</si>
  <si>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</si>
  <si>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</si>
  <si>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</si>
  <si>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</si>
  <si>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</si>
  <si>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</si>
  <si>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</si>
  <si>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</si>
  <si>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</si>
  <si>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</si>
  <si>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</si>
  <si>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</si>
  <si>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</si>
  <si>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</si>
  <si>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</si>
  <si>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</si>
  <si>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</si>
  <si>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</si>
  <si>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</si>
  <si>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</si>
  <si>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</si>
  <si>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</si>
  <si>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</si>
  <si>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</si>
  <si>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</si>
  <si>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</si>
  <si>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</si>
  <si>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</si>
  <si>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</si>
  <si>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</si>
  <si>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</si>
  <si>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</si>
  <si>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</si>
  <si>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</si>
  <si>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</si>
  <si>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</si>
  <si>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</si>
  <si>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</si>
  <si>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</si>
  <si>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</si>
  <si>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</si>
  <si>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</si>
  <si>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</si>
  <si>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</si>
  <si>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</si>
  <si>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</si>
  <si>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</si>
  <si>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</si>
  <si>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</si>
  <si>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</si>
  <si>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</si>
  <si>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</si>
  <si>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</si>
  <si>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</si>
  <si>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</si>
  <si>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</si>
  <si>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</si>
  <si>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</si>
  <si>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</si>
  <si>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</si>
  <si>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</si>
  <si>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</si>
  <si>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</si>
  <si>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</si>
  <si>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</si>
  <si>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</si>
  <si>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</si>
  <si>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</si>
  <si>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</si>
  <si>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</si>
  <si>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</si>
  <si>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</si>
  <si>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</si>
  <si>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</si>
  <si>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</si>
  <si>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</si>
  <si>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</si>
  <si>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</si>
  <si>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</si>
  <si>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</si>
  <si>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</si>
  <si>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</si>
  <si>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</si>
  <si>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</si>
  <si>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</si>
  <si>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</si>
  <si>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</si>
  <si>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</si>
  <si>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</si>
  <si>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</si>
  <si>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</si>
  <si>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</si>
  <si>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</si>
  <si>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</si>
  <si>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</si>
  <si>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</si>
  <si>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</si>
  <si>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</si>
  <si>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</si>
  <si>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</si>
  <si>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</si>
  <si>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</si>
  <si>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</si>
  <si>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</si>
  <si>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</si>
  <si>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</si>
  <si>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</si>
  <si>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</si>
  <si>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</si>
  <si>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</si>
  <si>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</si>
  <si>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</si>
  <si>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</si>
  <si>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</si>
  <si>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</si>
  <si>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</si>
  <si>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</si>
  <si>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</si>
  <si>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</si>
  <si>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</si>
  <si>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</si>
  <si>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</si>
  <si>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</si>
  <si>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</si>
  <si>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</si>
  <si>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</si>
  <si>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</si>
  <si>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</si>
  <si>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</si>
  <si>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</si>
  <si>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</si>
  <si>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</si>
  <si>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</si>
  <si>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</si>
  <si>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</si>
  <si>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</si>
  <si>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</si>
  <si>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</si>
  <si>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</si>
  <si>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</si>
  <si>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</si>
  <si>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</si>
  <si>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</si>
  <si>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</si>
  <si>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</si>
  <si>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</si>
  <si>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</si>
  <si>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</si>
  <si>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</si>
  <si>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</si>
  <si>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</si>
  <si>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</si>
  <si>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</si>
  <si>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</si>
  <si>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</si>
  <si>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</si>
  <si>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</si>
  <si>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</si>
  <si>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</si>
  <si>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</si>
  <si>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</si>
  <si>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</si>
  <si>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</si>
  <si>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</si>
  <si>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</si>
  <si>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</si>
  <si>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</si>
  <si>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</si>
  <si>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</si>
  <si>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</si>
  <si>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</si>
  <si>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</si>
  <si>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</si>
  <si>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</si>
  <si>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</si>
  <si>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</si>
  <si>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</si>
  <si>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</si>
  <si>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</si>
  <si>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</si>
  <si>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</si>
  <si>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</si>
  <si>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</si>
  <si>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</si>
  <si>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</si>
  <si>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</si>
  <si>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</si>
  <si>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</si>
  <si>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</si>
  <si>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</si>
  <si>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</si>
  <si>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</si>
  <si>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</si>
  <si>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</si>
  <si>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</si>
  <si>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</si>
  <si>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</si>
  <si>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</si>
  <si>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</si>
  <si>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</si>
  <si>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</si>
  <si>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</si>
  <si>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</si>
  <si>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</si>
  <si>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</si>
  <si>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</si>
  <si>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</si>
  <si>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</si>
  <si>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</si>
  <si>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</si>
  <si>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</si>
  <si>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</si>
  <si>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</si>
  <si>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</si>
  <si>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</si>
  <si>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</si>
  <si>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</si>
  <si>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</si>
  <si>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</si>
  <si>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</si>
  <si>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</si>
  <si>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</si>
  <si>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</si>
  <si>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</si>
  <si>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</si>
  <si>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</si>
  <si>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</si>
  <si>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</si>
  <si>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</si>
  <si>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</si>
  <si>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</si>
  <si>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</si>
  <si>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</si>
  <si>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</si>
  <si>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</si>
  <si>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</si>
  <si>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</si>
  <si>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</si>
  <si>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</si>
  <si>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</si>
  <si>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</si>
  <si>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</si>
  <si>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</si>
  <si>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</si>
  <si>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</si>
  <si>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</si>
  <si>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</si>
  <si>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</si>
  <si>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</si>
  <si>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</si>
  <si>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</si>
  <si>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</si>
  <si>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</si>
  <si>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</si>
  <si>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</si>
  <si>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</si>
  <si>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</si>
  <si>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</si>
  <si>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</si>
  <si>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</si>
  <si>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</si>
  <si>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</si>
  <si>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</si>
  <si>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</si>
  <si>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</si>
  <si>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</si>
  <si>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</si>
  <si>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</si>
  <si>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</si>
  <si>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</si>
  <si>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</si>
  <si>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</si>
  <si>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</si>
  <si>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</si>
  <si>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</si>
  <si>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</si>
  <si>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</si>
  <si>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</si>
  <si>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</si>
  <si>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</si>
  <si>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</si>
  <si>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</si>
  <si>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</si>
  <si>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</si>
  <si>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</si>
  <si>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</si>
  <si>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</si>
  <si>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</si>
  <si>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</si>
  <si>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</si>
  <si>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</si>
  <si>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</si>
  <si>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</si>
  <si>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</si>
  <si>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</si>
  <si>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</si>
  <si>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</si>
  <si>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</si>
  <si>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</si>
  <si>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</si>
  <si>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</si>
  <si>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</si>
  <si>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</si>
  <si>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</si>
  <si>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</si>
  <si>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</si>
  <si>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</si>
  <si>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</si>
  <si>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</si>
  <si>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</si>
  <si>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</si>
  <si>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</si>
  <si>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</si>
  <si>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</si>
  <si>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</si>
  <si>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</si>
  <si>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</si>
  <si>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</si>
  <si>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</si>
  <si>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</si>
  <si>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</si>
  <si>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</si>
  <si>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</si>
  <si>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</si>
  <si>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</si>
  <si>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</si>
  <si>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</si>
  <si>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</si>
  <si>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</si>
  <si>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</si>
  <si>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</si>
  <si>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</si>
  <si>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</si>
  <si>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</si>
  <si>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</si>
  <si>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</si>
  <si>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</si>
  <si>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</si>
  <si>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</si>
  <si>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</si>
  <si>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</si>
  <si>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</si>
  <si>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</si>
  <si>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</si>
  <si>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</si>
  <si>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</si>
  <si>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</si>
  <si>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</si>
  <si>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</si>
  <si>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</si>
  <si>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</si>
  <si>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</si>
  <si>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</si>
  <si>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</si>
  <si>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</si>
  <si>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</si>
  <si>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</si>
  <si>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</si>
  <si>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</si>
  <si>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</si>
  <si>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</si>
  <si>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</si>
  <si>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</si>
  <si>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</si>
  <si>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</si>
  <si>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</si>
  <si>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</si>
  <si>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</si>
  <si>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</si>
  <si>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</si>
  <si>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</si>
  <si>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</si>
  <si>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</si>
  <si>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</si>
  <si>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</si>
  <si>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</si>
  <si>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</si>
  <si>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</si>
  <si>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</si>
  <si>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</si>
  <si>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</si>
  <si>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</si>
  <si>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</si>
  <si>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</si>
  <si>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</si>
  <si>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</si>
  <si>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</si>
  <si>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</si>
  <si>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</si>
  <si>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</si>
  <si>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</si>
  <si>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</si>
  <si>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</si>
  <si>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</si>
  <si>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</si>
  <si>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</si>
  <si>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</si>
  <si>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</si>
  <si>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</si>
  <si>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</si>
  <si>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</si>
  <si>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</si>
  <si>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</si>
  <si>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</si>
  <si>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</si>
  <si>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</si>
  <si>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</si>
  <si>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</si>
  <si>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</si>
  <si>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</si>
  <si>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</si>
  <si>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</si>
  <si>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</si>
  <si>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</si>
  <si>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</si>
  <si>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</si>
  <si>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</si>
  <si>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</si>
  <si>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</si>
  <si>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</si>
  <si>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</si>
  <si>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</si>
  <si>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</si>
  <si>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</si>
  <si>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</si>
  <si>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</si>
  <si>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</si>
  <si>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</si>
  <si>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</si>
  <si>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</si>
  <si>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</si>
  <si>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</si>
  <si>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</si>
  <si>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</si>
  <si>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</si>
  <si>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</si>
  <si>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</si>
  <si>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</si>
  <si>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</si>
  <si>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</si>
  <si>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</si>
  <si>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</si>
  <si>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</si>
  <si>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</si>
  <si>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</si>
  <si>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</si>
  <si>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</si>
  <si>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</si>
  <si>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</si>
  <si>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</si>
  <si>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</si>
  <si>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</si>
  <si>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</si>
  <si>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</si>
  <si>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</si>
  <si>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</si>
  <si>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</si>
  <si>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</si>
  <si>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</si>
  <si>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</si>
  <si>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</si>
  <si>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</si>
  <si>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</si>
  <si>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</si>
  <si>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</si>
  <si>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</si>
  <si>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</si>
  <si>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</si>
  <si>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</si>
  <si>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</si>
  <si>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</si>
  <si>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</si>
  <si>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</si>
  <si>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</si>
  <si>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</si>
  <si>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</si>
  <si>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</si>
  <si>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</si>
  <si>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</si>
  <si>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</si>
  <si>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</si>
  <si>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</si>
  <si>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</si>
  <si>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</si>
  <si>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</si>
  <si>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</si>
  <si>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</si>
  <si>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</si>
  <si>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</si>
  <si>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</si>
  <si>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</si>
  <si>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</si>
  <si>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</si>
  <si>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</si>
  <si>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</si>
  <si>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</si>
  <si>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</si>
  <si>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</si>
  <si>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</si>
  <si>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</si>
  <si>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</si>
  <si>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</si>
  <si>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</si>
  <si>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</si>
  <si>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</si>
  <si>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</si>
  <si>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</si>
  <si>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</si>
  <si>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</si>
  <si>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</si>
  <si>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</si>
  <si>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</si>
  <si>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</si>
  <si>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</si>
  <si>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</si>
  <si>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</si>
  <si>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</si>
  <si>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</si>
  <si>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</si>
  <si>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</si>
  <si>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</si>
  <si>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</si>
  <si>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</si>
  <si>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</si>
  <si>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</si>
  <si>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</si>
  <si>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</si>
  <si>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</si>
  <si>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</si>
  <si>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</si>
  <si>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</si>
  <si>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</si>
  <si>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</si>
  <si>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</si>
  <si>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</si>
  <si>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</si>
  <si>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</si>
  <si>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</si>
  <si>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</si>
  <si>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</si>
  <si>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</si>
  <si>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</si>
  <si>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</si>
  <si>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</si>
  <si>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</si>
  <si>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</si>
  <si>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</si>
  <si>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</si>
  <si>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</si>
  <si>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</si>
  <si>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</si>
  <si>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</si>
  <si>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</si>
  <si>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</si>
  <si>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</si>
  <si>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</si>
  <si>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</si>
  <si>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</si>
  <si>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</si>
  <si>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</si>
  <si>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</si>
  <si>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</si>
  <si>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</si>
  <si>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</si>
  <si>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</si>
  <si>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</si>
  <si>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</si>
  <si>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</si>
  <si>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</si>
  <si>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</si>
  <si>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</si>
  <si>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</si>
  <si>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</si>
  <si>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</si>
  <si>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</si>
  <si>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</si>
  <si>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</si>
  <si>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</si>
  <si>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</si>
  <si>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</si>
  <si>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</si>
  <si>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</si>
  <si>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</si>
  <si>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</si>
  <si>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</si>
  <si>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</si>
  <si>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</si>
  <si>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</si>
  <si>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</si>
  <si>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</si>
  <si>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</si>
  <si>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</si>
  <si>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</si>
  <si>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</si>
  <si>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</si>
  <si>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</si>
  <si>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</si>
  <si>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</si>
  <si>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</si>
  <si>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</si>
  <si>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</si>
  <si>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</si>
  <si>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</si>
  <si>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</si>
  <si>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</si>
  <si>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</si>
  <si>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</si>
  <si>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</si>
  <si>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</si>
  <si>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</si>
  <si>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</si>
  <si>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</si>
  <si>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</si>
  <si>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</si>
  <si>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</si>
  <si>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</si>
  <si>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</si>
  <si>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</si>
  <si>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</si>
  <si>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</si>
  <si>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</si>
  <si>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</si>
  <si>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</si>
  <si>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</si>
  <si>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</si>
  <si>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</si>
  <si>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</si>
  <si>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</si>
  <si>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</si>
  <si>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</si>
  <si>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</si>
  <si>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</si>
  <si>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</si>
  <si>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</si>
  <si>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</si>
  <si>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</si>
  <si>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</si>
  <si>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</si>
  <si>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</si>
  <si>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</si>
  <si>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</si>
  <si>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</si>
  <si>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</si>
  <si>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</si>
  <si>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</si>
  <si>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</si>
  <si>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</si>
  <si>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</si>
  <si>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</si>
  <si>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</si>
  <si>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</si>
  <si>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</si>
  <si>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</si>
  <si>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</si>
  <si>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</si>
  <si>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</si>
  <si>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</si>
  <si>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</si>
  <si>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</si>
  <si>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</si>
  <si>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</si>
  <si>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</si>
  <si>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</si>
  <si>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</si>
  <si>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</si>
  <si>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</si>
  <si>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</si>
  <si>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</si>
  <si>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</si>
  <si>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</si>
  <si>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</si>
  <si>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</si>
  <si>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</si>
  <si>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</si>
  <si>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</si>
  <si>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</si>
  <si>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</si>
  <si>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</si>
  <si>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</si>
  <si>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</si>
  <si>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</si>
  <si>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</si>
  <si>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</si>
  <si>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</si>
  <si>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</si>
  <si>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</si>
  <si>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</si>
  <si>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</si>
  <si>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</si>
  <si>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</si>
  <si>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</si>
  <si>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</si>
  <si>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</si>
  <si>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</si>
  <si>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</si>
  <si>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</si>
  <si>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</si>
  <si>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</si>
  <si>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</si>
  <si>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</si>
  <si>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</si>
  <si>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</si>
  <si>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</si>
  <si>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</si>
  <si>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</si>
  <si>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</si>
  <si>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</si>
  <si>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</si>
  <si>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</si>
  <si>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</si>
  <si>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</si>
  <si>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</si>
  <si>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</si>
  <si>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</si>
  <si>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</si>
  <si>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</si>
  <si>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</si>
  <si>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</si>
  <si>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</si>
  <si>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</si>
  <si>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</si>
  <si>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</si>
  <si>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</si>
  <si>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</si>
  <si>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</si>
  <si>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</si>
  <si>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</si>
  <si>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</si>
  <si>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</si>
  <si>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</si>
  <si>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</si>
  <si>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</si>
  <si>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</si>
  <si>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</si>
  <si>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</si>
  <si>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</si>
  <si>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</si>
  <si>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</si>
  <si>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</si>
  <si>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</si>
  <si>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</si>
  <si>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</si>
  <si>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</si>
  <si>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</si>
  <si>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</si>
  <si>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</si>
  <si>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</si>
  <si>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</si>
  <si>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</si>
  <si>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</si>
  <si>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</si>
  <si>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</si>
  <si>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</si>
  <si>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</si>
  <si>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</si>
  <si>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</si>
  <si>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</si>
  <si>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</si>
  <si>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</si>
  <si>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</si>
  <si>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</si>
  <si>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</si>
  <si>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</si>
  <si>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</si>
  <si>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</si>
  <si>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</si>
  <si>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</si>
  <si>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</si>
  <si>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</si>
  <si>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</si>
  <si>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</si>
  <si>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</si>
  <si>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</si>
  <si>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</si>
  <si>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</si>
  <si>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</si>
  <si>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</si>
  <si>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</si>
  <si>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</si>
  <si>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</si>
  <si>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</si>
  <si>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</si>
  <si>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</si>
  <si>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</si>
  <si>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</si>
  <si>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</si>
  <si>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</si>
  <si>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</si>
  <si>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</si>
  <si>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</si>
  <si>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</si>
  <si>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</si>
  <si>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</si>
  <si>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</si>
  <si>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</si>
  <si>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</si>
  <si>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</si>
  <si>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</si>
  <si>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</si>
  <si>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</si>
  <si>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</si>
  <si>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</si>
  <si>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</si>
  <si>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</si>
  <si>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</si>
  <si>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</si>
  <si>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</si>
  <si>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</si>
  <si>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</si>
  <si>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</si>
  <si>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</si>
  <si>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</si>
  <si>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</si>
  <si>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</si>
  <si>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</si>
  <si>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</si>
  <si>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</si>
  <si>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</si>
  <si>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</si>
  <si>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</si>
  <si>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</si>
  <si>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</si>
  <si>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</si>
  <si>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</si>
  <si>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</si>
  <si>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</si>
  <si>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</si>
  <si>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</si>
  <si>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</si>
  <si>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</si>
  <si>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</si>
  <si>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</si>
  <si>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</si>
  <si>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</si>
  <si>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</si>
  <si>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</si>
  <si>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</si>
  <si>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</si>
  <si>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</si>
  <si>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</si>
  <si>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</si>
  <si>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</si>
  <si>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</si>
  <si>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</si>
  <si>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</si>
  <si>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</si>
  <si>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</si>
  <si>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</si>
  <si>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</si>
  <si>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</si>
  <si>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</si>
  <si>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</si>
  <si>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</si>
  <si>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</si>
  <si>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</si>
  <si>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</si>
  <si>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</si>
  <si>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</si>
  <si>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</si>
  <si>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</si>
  <si>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</si>
  <si>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</si>
  <si>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</si>
  <si>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</si>
  <si>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</si>
  <si>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</si>
  <si>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</si>
  <si>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</si>
  <si>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</si>
  <si>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</si>
  <si>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</si>
  <si>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</si>
  <si>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</si>
  <si>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</si>
  <si>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</si>
  <si>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</si>
  <si>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</si>
  <si>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</si>
  <si>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</si>
  <si>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</si>
  <si>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</si>
  <si>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</si>
  <si>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</si>
  <si>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</si>
  <si>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</si>
  <si>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</si>
  <si>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</si>
  <si>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</si>
  <si>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</si>
  <si>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</si>
  <si>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</si>
  <si>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</si>
  <si>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</si>
  <si>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</si>
  <si>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</si>
  <si>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</si>
  <si>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</si>
  <si>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</si>
  <si>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</si>
  <si>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</si>
  <si>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</si>
  <si>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</si>
  <si>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</si>
  <si>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</si>
  <si>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</si>
  <si>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</si>
  <si>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</si>
  <si>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</si>
  <si>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</si>
  <si>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</si>
  <si>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</si>
  <si>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</si>
  <si>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</si>
  <si>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</si>
  <si>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</si>
  <si>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</si>
  <si>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</si>
  <si>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</si>
  <si>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</si>
  <si>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</si>
  <si>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</si>
  <si>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</si>
  <si>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</si>
  <si>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</si>
  <si>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</si>
  <si>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</si>
  <si>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</si>
  <si>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</si>
  <si>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</si>
  <si>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</si>
  <si>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</si>
  <si>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</si>
  <si>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</si>
  <si>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</si>
  <si>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</si>
  <si>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</si>
  <si>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</si>
  <si>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</si>
  <si>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</si>
  <si>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</si>
  <si>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</si>
  <si>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</si>
  <si>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</si>
  <si>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</si>
  <si>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</si>
  <si>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</si>
  <si>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</si>
  <si>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</si>
  <si>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</si>
  <si>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</si>
  <si>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</si>
  <si>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</si>
  <si>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</si>
  <si>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</si>
  <si>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</si>
  <si>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</si>
  <si>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</si>
  <si>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</si>
  <si>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</si>
  <si>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</si>
  <si>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</si>
  <si>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</si>
  <si>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</si>
  <si>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</si>
  <si>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</si>
  <si>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</si>
  <si>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</si>
  <si>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</si>
  <si>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</si>
  <si>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</si>
  <si>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</si>
  <si>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</si>
  <si>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</si>
  <si>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</si>
  <si>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</si>
  <si>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</si>
  <si>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</si>
  <si>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</si>
  <si>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</si>
  <si>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</si>
  <si>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</si>
  <si>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</si>
  <si>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</si>
  <si>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</si>
  <si>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</si>
  <si>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</si>
  <si>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</si>
  <si>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</si>
  <si>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</si>
  <si>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</si>
  <si>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</si>
  <si>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</si>
  <si>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</si>
  <si>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</si>
  <si>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</si>
  <si>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</si>
  <si>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</si>
  <si>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</si>
  <si>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</si>
  <si>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</si>
  <si>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</si>
  <si>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</si>
  <si>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</si>
  <si>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</si>
  <si>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</si>
  <si>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</si>
  <si>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</si>
  <si>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</si>
  <si>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</si>
  <si>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</si>
  <si>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</si>
  <si>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</si>
  <si>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</si>
  <si>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</si>
  <si>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</si>
  <si>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</si>
  <si>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</si>
  <si>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</si>
  <si>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</si>
  <si>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</si>
  <si>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</si>
  <si>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</si>
  <si>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</si>
  <si>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</si>
  <si>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</si>
  <si>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</si>
  <si>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</si>
  <si>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</si>
  <si>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</si>
  <si>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</si>
  <si>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</si>
  <si>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</si>
  <si>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</si>
  <si>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</si>
  <si>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</si>
  <si>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</si>
  <si>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</si>
  <si>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</si>
  <si>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</si>
  <si>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</si>
  <si>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</si>
  <si>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</si>
  <si>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</si>
  <si>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</si>
  <si>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</si>
  <si>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</si>
  <si>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</si>
  <si>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</si>
  <si>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</si>
  <si>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</si>
  <si>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</si>
  <si>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</si>
  <si>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</si>
  <si>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</si>
  <si>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</si>
  <si>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</si>
  <si>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</si>
  <si>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</si>
  <si>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</si>
  <si>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</si>
  <si>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</si>
  <si>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</si>
  <si>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</si>
  <si>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</si>
  <si>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</si>
  <si>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</si>
  <si>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</si>
  <si>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</si>
  <si>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</si>
  <si>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</si>
  <si>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</si>
  <si>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</si>
  <si>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</si>
  <si>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</si>
  <si>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</si>
  <si>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</si>
  <si>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</si>
  <si>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</si>
  <si>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</si>
  <si>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</si>
  <si>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</si>
  <si>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</si>
  <si>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</si>
  <si>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</si>
  <si>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</si>
  <si>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</si>
  <si>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</si>
  <si>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</si>
  <si>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</si>
  <si>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</si>
  <si>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</si>
  <si>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</si>
  <si>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</si>
  <si>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</si>
  <si>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</si>
  <si>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</si>
  <si>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</si>
  <si>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</si>
  <si>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</si>
  <si>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</si>
  <si>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</si>
  <si>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</si>
  <si>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</si>
  <si>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</si>
  <si>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</si>
  <si>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</si>
  <si>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</si>
  <si>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</si>
  <si>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</si>
  <si>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</si>
  <si>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</si>
  <si>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</si>
  <si>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</si>
  <si>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</si>
  <si>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</si>
  <si>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</si>
  <si>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</si>
  <si>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</si>
  <si>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</si>
  <si>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</si>
  <si>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</si>
  <si>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</si>
  <si>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</si>
  <si>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</si>
  <si>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</si>
  <si>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</si>
  <si>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</si>
  <si>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</si>
  <si>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</si>
  <si>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</si>
  <si>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</si>
  <si>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</si>
  <si>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</si>
  <si>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</si>
  <si>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</si>
  <si>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</si>
  <si>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</si>
  <si>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</si>
  <si>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</si>
  <si>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</si>
  <si>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</si>
  <si>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</si>
  <si>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</si>
  <si>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</si>
  <si>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</si>
  <si>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</si>
  <si>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</si>
  <si>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</si>
  <si>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</si>
  <si>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</si>
  <si>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</si>
  <si>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</si>
  <si>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</si>
  <si>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</si>
  <si>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</si>
  <si>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</si>
  <si>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</si>
  <si>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</si>
  <si>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</si>
  <si>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</si>
  <si>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</si>
  <si>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</si>
  <si>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</si>
  <si>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</si>
  <si>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</si>
  <si>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</si>
  <si>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</si>
  <si>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</si>
  <si>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</si>
  <si>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</si>
  <si>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</si>
  <si>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</si>
  <si>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</si>
  <si>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</si>
  <si>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</si>
  <si>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</si>
  <si>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</si>
  <si>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</si>
  <si>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</si>
  <si>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</si>
  <si>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</si>
  <si>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</si>
  <si>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</si>
  <si>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</si>
  <si>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</si>
  <si>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</si>
  <si>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</si>
  <si>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</si>
  <si>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</si>
  <si>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</si>
  <si>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</si>
  <si>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</si>
  <si>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</si>
  <si>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</si>
  <si>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</si>
  <si>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</si>
  <si>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</si>
  <si>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</si>
  <si>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</si>
  <si>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</si>
  <si>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</si>
  <si>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</si>
  <si>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</si>
  <si>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</si>
  <si>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</si>
  <si>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</si>
  <si>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</si>
  <si>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</si>
  <si>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</si>
  <si>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</si>
  <si>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</si>
  <si>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</si>
  <si>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</si>
  <si>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</si>
  <si>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</si>
  <si>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</si>
  <si>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</si>
  <si>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</si>
  <si>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</si>
  <si>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</si>
  <si>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</si>
  <si>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</si>
  <si>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</si>
  <si>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</si>
  <si>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</si>
  <si>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</si>
  <si>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</si>
  <si>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</si>
  <si>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</si>
  <si>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</si>
  <si>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</si>
  <si>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</si>
  <si>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</si>
  <si>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</si>
  <si>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</si>
  <si>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</si>
  <si>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</si>
  <si>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</si>
  <si>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</si>
  <si>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</si>
  <si>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</si>
  <si>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</si>
  <si>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</si>
  <si>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</si>
  <si>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</si>
  <si>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</si>
  <si>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</si>
  <si>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</si>
  <si>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</si>
  <si>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</si>
  <si>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</si>
  <si>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</si>
  <si>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</si>
  <si>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</si>
  <si>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</si>
  <si>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</si>
  <si>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</si>
  <si>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</si>
  <si>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</si>
  <si>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</si>
  <si>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</si>
  <si>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</si>
  <si>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</si>
  <si>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</si>
  <si>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</si>
  <si>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</si>
  <si>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</si>
  <si>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</si>
  <si>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</si>
  <si>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</si>
  <si>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</si>
  <si>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</si>
  <si>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</si>
  <si>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</si>
  <si>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</si>
  <si>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</si>
  <si>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</si>
  <si>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</si>
  <si>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</si>
  <si>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</si>
  <si>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</si>
  <si>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</si>
  <si>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</si>
  <si>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</si>
  <si>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</si>
  <si>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</si>
  <si>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</si>
  <si>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</si>
  <si>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</si>
  <si>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</si>
  <si>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</si>
  <si>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</si>
  <si>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</si>
  <si>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</si>
  <si>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</si>
  <si>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</si>
  <si>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</si>
  <si>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</si>
  <si>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</si>
  <si>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</si>
  <si>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</si>
  <si>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</si>
  <si>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</si>
  <si>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</si>
  <si>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</si>
  <si>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</si>
  <si>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</si>
  <si>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</si>
  <si>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</si>
  <si>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</si>
  <si>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</si>
  <si>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</si>
  <si>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</si>
  <si>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</si>
  <si>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</si>
  <si>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</si>
  <si>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</si>
  <si>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</si>
  <si>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</si>
  <si>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</si>
  <si>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</si>
  <si>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</si>
  <si>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</si>
  <si>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</si>
  <si>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</si>
  <si>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</si>
  <si>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</si>
  <si>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</si>
  <si>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</si>
  <si>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</si>
  <si>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</si>
  <si>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</si>
  <si>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</si>
  <si>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</si>
  <si>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</si>
  <si>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</si>
  <si>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</si>
  <si>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</si>
  <si>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</si>
  <si>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</si>
  <si>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</si>
  <si>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</si>
  <si>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</si>
  <si>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</si>
  <si>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</si>
  <si>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</si>
  <si>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</si>
  <si>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</si>
  <si>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</si>
  <si>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</si>
  <si>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</si>
  <si>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</si>
  <si>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</si>
  <si>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</si>
  <si>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</si>
  <si>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</si>
  <si>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</si>
  <si>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</si>
  <si>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</si>
  <si>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</si>
  <si>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</si>
  <si>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</si>
  <si>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</si>
  <si>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</si>
  <si>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</si>
  <si>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</si>
  <si>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</si>
  <si>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</si>
  <si>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</si>
  <si>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</si>
  <si>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</si>
  <si>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</si>
  <si>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</si>
  <si>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</si>
  <si>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</si>
  <si>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</si>
  <si>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</si>
  <si>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</si>
  <si>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</si>
  <si>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</si>
  <si>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</si>
  <si>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</si>
  <si>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</si>
  <si>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</si>
  <si>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</si>
  <si>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</si>
  <si>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</si>
  <si>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</si>
  <si>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</si>
  <si>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</si>
  <si>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</si>
  <si>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</si>
  <si>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</si>
  <si>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</si>
  <si>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</si>
  <si>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</si>
  <si>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</si>
  <si>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</si>
  <si>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</si>
  <si>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</si>
  <si>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</si>
  <si>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</si>
  <si>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</si>
  <si>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</si>
  <si>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</si>
  <si>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</si>
  <si>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</si>
  <si>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</si>
  <si>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</si>
  <si>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</si>
  <si>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</si>
  <si>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</si>
  <si>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</si>
  <si>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</si>
  <si>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</si>
  <si>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</si>
  <si>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</si>
  <si>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</si>
  <si>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</si>
  <si>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</si>
  <si>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</si>
  <si>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</si>
  <si>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</si>
  <si>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</si>
  <si>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</si>
  <si>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</si>
  <si>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</si>
  <si>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</si>
  <si>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</si>
  <si>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</si>
  <si>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</si>
  <si>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</si>
  <si>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</si>
  <si>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</si>
  <si>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</si>
  <si>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</si>
  <si>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</si>
  <si>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</si>
  <si>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</si>
  <si>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</si>
  <si>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</si>
  <si>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</si>
  <si>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</si>
  <si>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</si>
  <si>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</si>
  <si>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</si>
  <si>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</si>
  <si>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</si>
  <si>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</si>
  <si>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</si>
  <si>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</si>
  <si>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</si>
  <si>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</si>
  <si>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</si>
  <si>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</si>
  <si>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</si>
  <si>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</si>
  <si>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</si>
  <si>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</si>
  <si>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</si>
  <si>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</si>
  <si>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</si>
  <si>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</si>
  <si>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</si>
  <si>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</si>
  <si>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</si>
  <si>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</si>
  <si>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</si>
  <si>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</si>
  <si>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</si>
  <si>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</si>
  <si>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</si>
  <si>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</si>
  <si>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</si>
  <si>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</si>
  <si>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</si>
  <si>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</si>
  <si>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</si>
  <si>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</si>
  <si>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</si>
  <si>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</si>
  <si>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</si>
  <si>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</si>
  <si>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</si>
  <si>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</si>
  <si>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</si>
  <si>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</si>
  <si>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</si>
  <si>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</si>
  <si>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</si>
  <si>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</si>
  <si>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</si>
  <si>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</si>
  <si>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</si>
  <si>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</si>
  <si>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</si>
  <si>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</si>
  <si>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</si>
  <si>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</si>
  <si>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</si>
  <si>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</si>
  <si>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</si>
  <si>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</si>
  <si>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</si>
  <si>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</si>
  <si>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</si>
  <si>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</si>
  <si>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</si>
  <si>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</si>
  <si>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</si>
  <si>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</si>
  <si>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</si>
  <si>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</si>
  <si>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</si>
  <si>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</si>
  <si>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</si>
  <si>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</si>
  <si>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</si>
  <si>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</si>
  <si>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</si>
  <si>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</si>
  <si>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</si>
  <si>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</si>
  <si>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</si>
  <si>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</si>
  <si>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</si>
  <si>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</si>
  <si>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</si>
  <si>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</si>
  <si>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</si>
  <si>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</si>
  <si>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</si>
  <si>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</si>
  <si>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</si>
  <si>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</si>
  <si>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</si>
  <si>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</si>
  <si>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</si>
  <si>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</si>
  <si>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</si>
  <si>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</si>
  <si>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</si>
  <si>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</si>
  <si>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</si>
  <si>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</si>
  <si>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</si>
  <si>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</si>
  <si>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</si>
  <si>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</si>
  <si>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</si>
  <si>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</si>
  <si>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</si>
  <si>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</si>
  <si>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</si>
  <si>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</si>
  <si>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</si>
  <si>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</si>
  <si>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</si>
  <si>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</si>
  <si>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</si>
  <si>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</si>
  <si>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</si>
  <si>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</si>
  <si>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</si>
  <si>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</si>
  <si>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</si>
  <si>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</si>
  <si>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</si>
  <si>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</si>
  <si>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</si>
  <si>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</si>
  <si>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</si>
  <si>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</si>
  <si>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</si>
  <si>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</si>
  <si>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</si>
  <si>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</si>
  <si>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</si>
  <si>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</si>
  <si>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</si>
  <si>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</si>
  <si>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</si>
  <si>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</si>
  <si>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</si>
  <si>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</si>
  <si>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</si>
  <si>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</si>
  <si>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</si>
  <si>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</si>
  <si>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</si>
  <si>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</si>
  <si>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</si>
  <si>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</si>
  <si>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</si>
  <si>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</si>
  <si>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</si>
  <si>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</si>
  <si>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</si>
  <si>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</si>
  <si>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</si>
  <si>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</si>
  <si>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</si>
  <si>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</si>
  <si>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</si>
  <si>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</si>
  <si>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</si>
  <si>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</si>
  <si>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</si>
  <si>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</si>
  <si>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</si>
  <si>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</si>
  <si>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</si>
  <si>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</si>
  <si>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</si>
  <si>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</si>
  <si>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</si>
  <si>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</si>
  <si>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</si>
  <si>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</si>
  <si>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</si>
  <si>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</si>
  <si>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</si>
  <si>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</si>
  <si>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</si>
  <si>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</si>
  <si>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</si>
  <si>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</si>
  <si>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</si>
  <si>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</si>
  <si>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</si>
  <si>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</si>
  <si>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</si>
  <si>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</si>
  <si>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</si>
  <si>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</si>
  <si>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</si>
  <si>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</si>
  <si>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</si>
  <si>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</si>
  <si>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</si>
  <si>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</si>
  <si>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</si>
  <si>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</si>
  <si>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</si>
  <si>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</si>
  <si>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</si>
  <si>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</si>
  <si>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</si>
  <si>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</si>
  <si>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</si>
  <si>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</si>
  <si>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</si>
  <si>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</si>
  <si>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</si>
  <si>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</si>
  <si>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</si>
  <si>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</si>
  <si>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</si>
  <si>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</si>
  <si>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</si>
  <si>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</si>
  <si>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</si>
  <si>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</si>
  <si>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</si>
  <si>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</si>
  <si>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</si>
  <si>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</si>
  <si>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</si>
  <si>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</si>
  <si>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</si>
  <si>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</si>
  <si>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</si>
  <si>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</si>
  <si>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</si>
  <si>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</si>
  <si>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</si>
  <si>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</si>
  <si>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</si>
  <si>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</si>
  <si>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</si>
  <si>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</si>
  <si>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</si>
  <si>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</si>
  <si>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</si>
  <si>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</si>
  <si>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</si>
  <si>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</si>
  <si>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</si>
  <si>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</si>
  <si>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</si>
  <si>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</si>
  <si>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</si>
  <si>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</si>
  <si>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</si>
  <si>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</si>
  <si>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</si>
  <si>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</si>
  <si>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</si>
  <si>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</si>
  <si>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</si>
  <si>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</si>
  <si>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</si>
  <si>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</si>
  <si>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</si>
  <si>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</si>
  <si>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</si>
  <si>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</si>
  <si>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</si>
  <si>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</si>
  <si>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</si>
  <si>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</si>
  <si>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</si>
  <si>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</si>
  <si>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</si>
  <si>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</si>
  <si>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</si>
  <si>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</si>
  <si>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</si>
  <si>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</si>
  <si>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</si>
  <si>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</si>
  <si>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</si>
  <si>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</si>
  <si>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</si>
  <si>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</si>
  <si>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</si>
  <si>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</si>
  <si>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</si>
  <si>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</si>
  <si>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</si>
  <si>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</si>
  <si>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</si>
  <si>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</si>
  <si>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</si>
  <si>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</si>
  <si>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</si>
  <si>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</si>
  <si>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</si>
  <si>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</si>
  <si>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</si>
  <si>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</si>
  <si>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</si>
  <si>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</si>
  <si>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</si>
  <si>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</si>
  <si>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</si>
  <si>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</si>
  <si>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</si>
  <si>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</si>
  <si>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</si>
  <si>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</si>
  <si>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</si>
  <si>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</si>
  <si>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</si>
  <si>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</si>
  <si>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</si>
  <si>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</si>
  <si>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</si>
  <si>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</si>
  <si>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</si>
  <si>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</si>
  <si>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</si>
  <si>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</si>
  <si>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</si>
  <si>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</si>
  <si>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</si>
  <si>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</si>
  <si>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</si>
  <si>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</si>
  <si>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</si>
  <si>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</si>
  <si>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</si>
  <si>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</si>
  <si>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</si>
  <si>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</si>
  <si>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</si>
  <si>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</si>
  <si>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</si>
  <si>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</si>
  <si>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</si>
  <si>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</si>
  <si>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</si>
  <si>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</si>
  <si>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</si>
  <si>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</si>
  <si>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</si>
  <si>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</si>
  <si>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</si>
  <si>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</si>
  <si>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</si>
  <si>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</si>
  <si>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</si>
  <si>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</si>
  <si>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</si>
  <si>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</si>
  <si>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</si>
  <si>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</si>
  <si>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</si>
  <si>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</si>
  <si>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</si>
  <si>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</si>
  <si>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</si>
  <si>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</si>
  <si>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</si>
  <si>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</si>
  <si>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</si>
  <si>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</si>
  <si>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</si>
  <si>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</si>
  <si>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</si>
  <si>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</si>
  <si>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</si>
  <si>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</si>
  <si>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</si>
  <si>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</si>
  <si>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</si>
  <si>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</si>
  <si>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</si>
  <si>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</si>
  <si>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</si>
  <si>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</si>
  <si>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</si>
  <si>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</si>
  <si>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</si>
  <si>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</si>
  <si>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</si>
  <si>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</si>
  <si>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</si>
  <si>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</si>
  <si>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</si>
  <si>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</si>
  <si>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</si>
  <si>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</si>
  <si>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</si>
  <si>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</si>
  <si>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</si>
  <si>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</si>
  <si>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</si>
  <si>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</si>
  <si>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</si>
  <si>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</si>
  <si>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</si>
  <si>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</si>
  <si>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</si>
  <si>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</si>
  <si>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</si>
  <si>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</si>
  <si>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</si>
  <si>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</si>
  <si>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</si>
  <si>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</si>
  <si>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</si>
  <si>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</si>
  <si>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</si>
  <si>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</si>
  <si>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</si>
  <si>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</si>
  <si>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</si>
  <si>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</si>
  <si>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</si>
  <si>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</si>
  <si>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</si>
  <si>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</si>
  <si>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</si>
  <si>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</si>
  <si>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</si>
  <si>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</si>
  <si>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</si>
  <si>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</si>
  <si>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</si>
  <si>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</si>
  <si>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</si>
  <si>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</si>
  <si>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</si>
  <si>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</si>
  <si>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</si>
  <si>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</si>
  <si>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</si>
  <si>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</si>
  <si>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</si>
  <si>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</si>
  <si>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</si>
  <si>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</si>
  <si>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</si>
  <si>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</si>
  <si>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</si>
  <si>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</si>
  <si>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</si>
  <si>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</si>
  <si>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</si>
  <si>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</si>
  <si>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</si>
  <si>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</si>
  <si>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</si>
  <si>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</si>
  <si>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</si>
  <si>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</si>
  <si>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</si>
  <si>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</si>
  <si>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</si>
  <si>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</si>
  <si>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</si>
  <si>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</si>
  <si>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</si>
  <si>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</si>
  <si>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</si>
  <si>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</si>
  <si>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</si>
  <si>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</si>
  <si>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</si>
  <si>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</si>
  <si>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</si>
  <si>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</si>
  <si>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</si>
  <si>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</si>
  <si>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</si>
  <si>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</si>
  <si>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</si>
  <si>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</si>
  <si>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</si>
  <si>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</si>
  <si>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</si>
  <si>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</si>
  <si>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</si>
  <si>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</si>
  <si>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</si>
  <si>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</si>
  <si>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</si>
  <si>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</si>
  <si>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</si>
  <si>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</si>
  <si>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</si>
  <si>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</si>
  <si>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</si>
  <si>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</si>
  <si>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</si>
  <si>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</si>
  <si>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</si>
  <si>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</si>
  <si>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</si>
  <si>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</si>
  <si>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</si>
  <si>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</si>
  <si>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</si>
  <si>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</si>
  <si>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</si>
  <si>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</si>
  <si>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</si>
  <si>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</si>
  <si>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</si>
  <si>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</si>
  <si>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</si>
  <si>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</si>
  <si>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</si>
  <si>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</si>
  <si>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</si>
  <si>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</si>
  <si>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</si>
  <si>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</si>
  <si>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</si>
  <si>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</si>
  <si>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</si>
  <si>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</si>
  <si>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</si>
  <si>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</si>
  <si>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</si>
  <si>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</si>
  <si>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</si>
  <si>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</si>
  <si>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</si>
  <si>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</si>
  <si>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</si>
  <si>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</si>
  <si>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</si>
  <si>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</si>
  <si>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</si>
  <si>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</si>
  <si>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</si>
  <si>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</si>
  <si>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</si>
  <si>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</si>
  <si>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</si>
  <si>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</si>
  <si>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</si>
  <si>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</si>
  <si>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</si>
  <si>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</si>
  <si>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</si>
  <si>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</si>
  <si>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</si>
  <si>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</si>
  <si>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</si>
  <si>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</si>
  <si>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</si>
  <si>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</si>
  <si>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</si>
  <si>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</si>
  <si>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</si>
  <si>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</si>
  <si>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</si>
  <si>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</si>
  <si>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</si>
  <si>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</si>
  <si>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</si>
  <si>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</si>
  <si>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</si>
  <si>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</si>
  <si>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</si>
  <si>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</si>
  <si>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</si>
  <si>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</si>
  <si>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</si>
  <si>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</si>
  <si>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</si>
  <si>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</si>
  <si>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</si>
  <si>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</si>
  <si>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</si>
  <si>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</si>
  <si>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</si>
  <si>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</si>
  <si>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</si>
  <si>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</si>
  <si>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</si>
  <si>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</si>
  <si>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</si>
  <si>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</si>
  <si>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</si>
  <si>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</si>
  <si>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</si>
  <si>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</si>
  <si>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</si>
  <si>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</si>
  <si>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</si>
  <si>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</si>
  <si>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</si>
  <si>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</si>
  <si>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</si>
  <si>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</si>
  <si>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</si>
  <si>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</si>
  <si>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</si>
  <si>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</si>
  <si>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</si>
  <si>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</si>
  <si>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</si>
  <si>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</si>
  <si>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</si>
  <si>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</si>
  <si>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</si>
  <si>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</si>
  <si>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</si>
  <si>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</si>
  <si>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</si>
  <si>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</si>
  <si>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</si>
  <si>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</si>
  <si>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</si>
  <si>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</si>
  <si>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</si>
  <si>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</si>
  <si>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</si>
  <si>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</si>
  <si>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</si>
  <si>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</si>
  <si>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</si>
  <si>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</si>
  <si>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</si>
  <si>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</si>
  <si>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</si>
  <si>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</si>
  <si>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</si>
  <si>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</si>
  <si>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</si>
  <si>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</si>
  <si>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</si>
  <si>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</si>
  <si>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</si>
  <si>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</si>
  <si>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</si>
  <si>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</si>
  <si>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</si>
  <si>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</si>
  <si>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</si>
  <si>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</si>
  <si>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</si>
  <si>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</si>
  <si>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</si>
  <si>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</si>
  <si>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</si>
  <si>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</si>
  <si>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</si>
  <si>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</si>
  <si>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</si>
  <si>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</si>
  <si>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</si>
  <si>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</si>
  <si>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</si>
  <si>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</si>
  <si>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</si>
  <si>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</si>
  <si>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</si>
  <si>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</si>
  <si>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</si>
  <si>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</si>
  <si>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</si>
  <si>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</si>
  <si>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</si>
  <si>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</si>
  <si>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</si>
  <si>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</si>
  <si>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</si>
  <si>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</si>
  <si>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</si>
  <si>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</si>
  <si>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</si>
  <si>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</si>
  <si>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</si>
  <si>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</si>
  <si>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</si>
  <si>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</si>
  <si>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</si>
  <si>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</si>
  <si>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</si>
  <si>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</si>
  <si>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</si>
  <si>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</si>
  <si>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</si>
  <si>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</si>
  <si>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</si>
  <si>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</si>
  <si>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</si>
  <si>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</si>
  <si>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</si>
  <si>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</si>
  <si>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</si>
  <si>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</si>
  <si>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</si>
  <si>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</si>
  <si>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</si>
  <si>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</si>
  <si>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</si>
  <si>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</si>
  <si>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</si>
  <si>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</si>
  <si>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</si>
  <si>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</si>
  <si>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</si>
  <si>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</si>
  <si>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</si>
  <si>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</si>
  <si>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</si>
  <si>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</si>
  <si>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</si>
  <si>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</si>
  <si>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</si>
  <si>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</si>
  <si>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</si>
  <si>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</si>
  <si>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</si>
  <si>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</si>
  <si>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</si>
  <si>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</si>
  <si>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</si>
  <si>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</si>
  <si>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</si>
  <si>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</si>
  <si>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</si>
  <si>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</si>
  <si>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</si>
  <si>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</si>
  <si>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</si>
  <si>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</si>
  <si>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</si>
  <si>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</si>
  <si>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</si>
  <si>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</si>
  <si>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</si>
  <si>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</si>
  <si>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</si>
  <si>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</si>
  <si>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</si>
  <si>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</si>
  <si>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</si>
  <si>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</si>
  <si>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</si>
  <si>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</si>
  <si>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</si>
  <si>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</si>
  <si>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</si>
  <si>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</si>
  <si>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</si>
  <si>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</si>
  <si>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</si>
  <si>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</si>
  <si>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</si>
  <si>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</si>
  <si>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</si>
  <si>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</si>
  <si>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</si>
  <si>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</si>
  <si>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</si>
  <si>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</si>
  <si>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</si>
  <si>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</si>
  <si>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</si>
  <si>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</si>
  <si>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</si>
  <si>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</si>
  <si>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</si>
  <si>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</si>
  <si>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</si>
  <si>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</si>
  <si>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</si>
  <si>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</si>
  <si>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</si>
  <si>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</si>
  <si>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</si>
  <si>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</si>
  <si>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</si>
  <si>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</si>
  <si>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</si>
  <si>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</si>
  <si>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</si>
  <si>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</si>
  <si>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</si>
  <si>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</si>
  <si>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</si>
  <si>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</si>
  <si>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</si>
  <si>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</si>
  <si>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</si>
  <si>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</si>
  <si>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</si>
  <si>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</si>
  <si>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</si>
  <si>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</si>
  <si>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</si>
  <si>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</si>
  <si>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</si>
  <si>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</si>
  <si>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</si>
  <si>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</si>
  <si>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</si>
  <si>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</si>
  <si>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</si>
  <si>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</si>
  <si>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</si>
  <si>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</si>
  <si>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</si>
  <si>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</si>
  <si>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</si>
  <si>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</si>
  <si>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</si>
  <si>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</si>
  <si>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</si>
  <si>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</si>
  <si>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</si>
  <si>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</si>
  <si>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</si>
  <si>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</si>
  <si>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</si>
  <si>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</si>
  <si>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</si>
  <si>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</si>
  <si>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</si>
  <si>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</si>
  <si>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</si>
  <si>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</si>
  <si>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</si>
  <si>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</si>
  <si>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</si>
  <si>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</si>
  <si>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</si>
  <si>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</si>
  <si>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</si>
  <si>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</si>
  <si>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</si>
  <si>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</si>
  <si>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</si>
  <si>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</si>
  <si>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</si>
  <si>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</si>
  <si>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</si>
  <si>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</si>
  <si>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</si>
  <si>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</si>
  <si>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</si>
  <si>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</si>
  <si>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</si>
  <si>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</si>
  <si>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</si>
  <si>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</si>
  <si>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</si>
  <si>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</si>
  <si>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</si>
  <si>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</si>
  <si>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</si>
  <si>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</si>
  <si>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</si>
  <si>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</si>
  <si>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</si>
  <si>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</si>
  <si>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</si>
  <si>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</si>
  <si>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</si>
  <si>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</si>
  <si>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</si>
  <si>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</si>
  <si>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</si>
  <si>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</si>
  <si>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</si>
  <si>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</si>
  <si>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</si>
  <si>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</si>
  <si>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</si>
  <si>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</si>
  <si>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</si>
  <si>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</si>
  <si>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</si>
  <si>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</si>
  <si>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</si>
  <si>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</si>
  <si>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</si>
  <si>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</si>
  <si>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</si>
  <si>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</si>
  <si>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</si>
  <si>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</si>
  <si>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</si>
  <si>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</si>
  <si>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</si>
  <si>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</si>
  <si>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</si>
  <si>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</si>
  <si>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</si>
  <si>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</si>
  <si>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</si>
  <si>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</si>
  <si>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</si>
  <si>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</si>
  <si>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</si>
  <si>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</si>
  <si>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</si>
  <si>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</si>
  <si>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</si>
  <si>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</si>
  <si>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</si>
  <si>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</si>
  <si>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</si>
  <si>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</si>
  <si>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</si>
  <si>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</si>
  <si>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</si>
  <si>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</si>
  <si>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</si>
  <si>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</si>
  <si>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</si>
  <si>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</si>
  <si>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</si>
  <si>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</si>
  <si>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</si>
  <si>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</si>
  <si>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</si>
  <si>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</si>
  <si>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</si>
  <si>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</si>
  <si>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</si>
  <si>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</si>
  <si>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</si>
  <si>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</si>
  <si>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</si>
  <si>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</si>
  <si>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</si>
  <si>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</si>
  <si>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</si>
  <si>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</si>
  <si>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</si>
  <si>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</si>
  <si>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</si>
  <si>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</si>
  <si>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</si>
  <si>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</si>
  <si>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</si>
  <si>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</si>
  <si>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</si>
  <si>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</si>
  <si>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</si>
  <si>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</si>
  <si>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</si>
  <si>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</si>
  <si>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</si>
  <si>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</si>
  <si>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</si>
  <si>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</si>
  <si>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</si>
  <si>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</si>
  <si>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</si>
  <si>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</si>
  <si>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</si>
  <si>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</si>
  <si>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</si>
  <si>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</si>
  <si>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</si>
  <si>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</si>
  <si>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</si>
  <si>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</si>
  <si>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</si>
  <si>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</si>
  <si>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</si>
  <si>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</si>
  <si>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</si>
  <si>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</si>
  <si>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</si>
  <si>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</si>
  <si>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</si>
  <si>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</si>
  <si>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</si>
  <si>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</si>
  <si>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</si>
  <si>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</si>
  <si>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</si>
  <si>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</si>
  <si>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</si>
  <si>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</si>
  <si>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</si>
  <si>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</si>
  <si>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</si>
  <si>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</si>
  <si>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</si>
  <si>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</si>
  <si>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</si>
  <si>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</si>
  <si>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</si>
  <si>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</si>
  <si>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</si>
  <si>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</si>
  <si>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</si>
  <si>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</si>
  <si>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</si>
  <si>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</si>
  <si>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</si>
  <si>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</si>
  <si>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</si>
  <si>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</si>
  <si>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</si>
  <si>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</si>
  <si>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</si>
  <si>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</si>
  <si>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</si>
  <si>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</si>
  <si>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</si>
  <si>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</si>
  <si>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</si>
  <si>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</si>
  <si>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</si>
  <si>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</si>
  <si>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</si>
  <si>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</si>
  <si>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</si>
  <si>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</si>
  <si>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</si>
  <si>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</si>
  <si>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</si>
  <si>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</si>
  <si>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</si>
  <si>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</si>
  <si>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</si>
  <si>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</si>
  <si>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</si>
  <si>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</si>
  <si>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</si>
  <si>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</si>
  <si>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</si>
  <si>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</si>
  <si>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</si>
  <si>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</si>
  <si>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</si>
  <si>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</si>
  <si>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</si>
  <si>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</si>
  <si>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</si>
  <si>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</si>
  <si>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</si>
  <si>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</si>
  <si>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</si>
  <si>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</si>
  <si>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</si>
  <si>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</si>
  <si>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</si>
  <si>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</si>
  <si>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</si>
  <si>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</si>
  <si>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</si>
  <si>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</si>
  <si>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</si>
  <si>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</si>
  <si>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</si>
  <si>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</si>
  <si>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</si>
  <si>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</si>
  <si>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</si>
  <si>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</si>
  <si>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</si>
  <si>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</si>
  <si>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</si>
  <si>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</si>
  <si>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</si>
  <si>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</si>
  <si>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</si>
  <si>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</si>
  <si>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</si>
  <si>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</si>
  <si>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</si>
  <si>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</si>
  <si>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</si>
  <si>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</si>
  <si>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</si>
  <si>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</si>
  <si>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</si>
  <si>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</si>
  <si>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</si>
  <si>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</si>
  <si>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</si>
  <si>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</si>
  <si>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</si>
  <si>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</si>
  <si>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</si>
  <si>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</si>
  <si>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</si>
  <si>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</si>
  <si>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</si>
  <si>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</si>
  <si>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</si>
  <si>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</si>
  <si>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</si>
  <si>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</si>
  <si>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</si>
  <si>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</si>
  <si>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</si>
  <si>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</si>
  <si>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</si>
  <si>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</si>
  <si>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</si>
  <si>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</si>
  <si>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</si>
  <si>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</si>
  <si>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</si>
  <si>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</si>
  <si>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</si>
  <si>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</si>
  <si>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</si>
  <si>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</si>
  <si>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</si>
  <si>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</si>
  <si>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</si>
  <si>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</si>
  <si>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</si>
  <si>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</si>
  <si>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</si>
  <si>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</si>
  <si>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</si>
  <si>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</si>
  <si>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</si>
  <si>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</si>
  <si>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</si>
  <si>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</si>
  <si>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</si>
  <si>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</si>
  <si>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</si>
  <si>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</si>
  <si>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</si>
  <si>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</si>
  <si>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</si>
  <si>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</si>
  <si>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</si>
  <si>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</si>
  <si>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</si>
  <si>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</si>
  <si>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</si>
  <si>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</si>
  <si>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</si>
  <si>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</si>
  <si>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</si>
  <si>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</si>
  <si>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</si>
  <si>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</si>
  <si>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</si>
  <si>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</si>
  <si>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</si>
  <si>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</si>
  <si>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</si>
  <si>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</si>
  <si>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</si>
  <si>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</si>
  <si>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</si>
  <si>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</si>
  <si>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</si>
  <si>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</si>
  <si>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</si>
  <si>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</si>
  <si>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</si>
  <si>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</si>
  <si>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</si>
  <si>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</si>
  <si>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</si>
  <si>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</si>
  <si>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</si>
  <si>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</si>
  <si>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</si>
  <si>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</si>
  <si>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</si>
  <si>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</si>
  <si>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</si>
  <si>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</si>
  <si>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</si>
  <si>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</si>
  <si>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</si>
  <si>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</si>
  <si>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</si>
  <si>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</si>
  <si>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</si>
  <si>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</si>
  <si>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</si>
  <si>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</si>
  <si>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</si>
  <si>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</si>
  <si>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</si>
  <si>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</si>
  <si>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</si>
  <si>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</si>
  <si>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</si>
  <si>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</si>
  <si>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</si>
  <si>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</si>
  <si>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</si>
  <si>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</si>
  <si>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</si>
  <si>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</si>
  <si>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</si>
  <si>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</si>
  <si>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</si>
  <si>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</si>
  <si>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</si>
  <si>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</si>
  <si>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</si>
  <si>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</si>
  <si>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</si>
  <si>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</si>
  <si>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</si>
  <si>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</si>
  <si>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</si>
  <si>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</si>
  <si>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</si>
  <si>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</si>
  <si>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</si>
  <si>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</si>
  <si>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</si>
  <si>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</si>
  <si>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</si>
  <si>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</si>
  <si>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</si>
  <si>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</si>
  <si>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</si>
  <si>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</si>
  <si>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</si>
  <si>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</si>
  <si>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</si>
  <si>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</si>
  <si>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</si>
  <si>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</si>
  <si>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</si>
  <si>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</si>
  <si>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</si>
  <si>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</si>
  <si>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</si>
  <si>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</si>
  <si>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</si>
  <si>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</si>
  <si>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</si>
  <si>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</si>
  <si>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</si>
  <si>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</si>
  <si>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</si>
  <si>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</si>
  <si>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</si>
  <si>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</si>
  <si>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</si>
  <si>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</si>
  <si>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</si>
  <si>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</si>
  <si>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</si>
  <si>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</si>
  <si>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</si>
  <si>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</si>
  <si>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</si>
  <si>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</si>
  <si>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</si>
  <si>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</si>
  <si>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</si>
  <si>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</si>
  <si>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</si>
  <si>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</si>
  <si>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</si>
  <si>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</si>
  <si>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</si>
  <si>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</si>
  <si>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</si>
  <si>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</si>
  <si>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</si>
  <si>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</si>
  <si>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</si>
  <si>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</si>
  <si>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</si>
  <si>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</si>
  <si>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</si>
  <si>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</si>
  <si>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</si>
  <si>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</si>
  <si>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</si>
  <si>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</si>
  <si>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</si>
  <si>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</si>
  <si>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</si>
  <si>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</si>
  <si>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</si>
  <si>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</si>
  <si>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</si>
  <si>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</si>
  <si>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</si>
  <si>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</si>
  <si>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</si>
  <si>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</si>
  <si>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</si>
  <si>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</si>
  <si>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</si>
  <si>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</si>
  <si>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</si>
  <si>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</si>
  <si>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</si>
  <si>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</si>
  <si>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</si>
  <si>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</si>
  <si>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</si>
  <si>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</si>
  <si>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</si>
  <si>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</si>
  <si>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</si>
  <si>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</si>
  <si>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</si>
  <si>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</si>
  <si>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</si>
  <si>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</si>
  <si>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</si>
  <si>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</si>
  <si>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</si>
  <si>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</si>
  <si>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</si>
  <si>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</si>
  <si>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</si>
  <si>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</si>
  <si>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</si>
  <si>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</si>
  <si>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</si>
  <si>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</si>
  <si>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</si>
  <si>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</si>
  <si>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</si>
  <si>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</si>
  <si>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</si>
  <si>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</si>
  <si>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</si>
  <si>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</si>
  <si>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</si>
  <si>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</si>
  <si>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</si>
  <si>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</si>
  <si>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</si>
  <si>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</si>
  <si>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</si>
  <si>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</si>
  <si>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</si>
  <si>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</si>
  <si>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</si>
  <si>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</si>
  <si>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</si>
  <si>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</si>
  <si>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</si>
  <si>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</si>
  <si>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</si>
  <si>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</si>
  <si>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</si>
  <si>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</si>
  <si>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</si>
  <si>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</si>
  <si>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</si>
  <si>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</si>
  <si>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</si>
  <si>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</si>
  <si>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</si>
  <si>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</si>
  <si>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</si>
  <si>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</si>
  <si>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</si>
  <si>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</si>
  <si>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</si>
  <si>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</si>
  <si>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</si>
  <si>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</si>
  <si>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</si>
  <si>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</si>
  <si>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</si>
  <si>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</si>
  <si>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</si>
  <si>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</si>
  <si>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</si>
  <si>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</si>
  <si>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</si>
  <si>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</si>
  <si>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</si>
  <si>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</si>
  <si>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</si>
  <si>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</si>
  <si>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</si>
  <si>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</si>
  <si>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</si>
  <si>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</si>
  <si>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</si>
  <si>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</si>
  <si>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</si>
  <si>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</si>
  <si>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</si>
  <si>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</si>
  <si>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</si>
  <si>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</si>
  <si>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</si>
  <si>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</si>
  <si>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</si>
  <si>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</si>
  <si>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</si>
  <si>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</si>
  <si>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</si>
  <si>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</si>
  <si>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</si>
  <si>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</si>
  <si>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</si>
  <si>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</si>
  <si>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</si>
  <si>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</si>
  <si>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</si>
  <si>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</si>
  <si>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</si>
  <si>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</si>
  <si>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</si>
  <si>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</si>
  <si>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</si>
  <si>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</si>
  <si>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</si>
  <si>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</si>
  <si>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</si>
  <si>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</si>
  <si>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</si>
  <si>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</si>
  <si>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</si>
  <si>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</si>
  <si>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</si>
  <si>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</si>
  <si>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</si>
  <si>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</si>
  <si>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</si>
  <si>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</si>
  <si>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</si>
  <si>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</si>
  <si>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</si>
  <si>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</si>
  <si>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</si>
  <si>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</si>
  <si>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</si>
  <si>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</si>
  <si>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</si>
  <si>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</si>
  <si>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</si>
  <si>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</si>
  <si>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</si>
  <si>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</si>
  <si>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</si>
  <si>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</si>
  <si>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</si>
  <si>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</si>
  <si>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</si>
  <si>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</si>
  <si>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</si>
  <si>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</si>
  <si>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</si>
  <si>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</si>
  <si>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</si>
  <si>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</si>
  <si>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</si>
  <si>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</si>
  <si>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</si>
  <si>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</si>
  <si>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</si>
  <si>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</si>
  <si>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</si>
  <si>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</si>
  <si>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</si>
  <si>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</si>
  <si>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</si>
  <si>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</si>
  <si>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</si>
  <si>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</si>
  <si>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</si>
  <si>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</si>
  <si>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</si>
  <si>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</si>
  <si>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</si>
  <si>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</si>
  <si>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</si>
  <si>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</si>
  <si>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</si>
  <si>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</si>
  <si>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</si>
  <si>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</si>
  <si>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</si>
  <si>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</si>
  <si>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</si>
  <si>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</si>
  <si>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</si>
  <si>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</si>
  <si>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</si>
  <si>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</si>
  <si>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</si>
  <si>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</si>
  <si>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</si>
  <si>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</si>
  <si>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</si>
  <si>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</si>
  <si>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</si>
  <si>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</si>
  <si>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</si>
  <si>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</si>
  <si>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</si>
  <si>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</si>
  <si>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</si>
  <si>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</si>
  <si>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</si>
  <si>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</si>
  <si>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</si>
  <si>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</si>
  <si>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</si>
  <si>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</si>
  <si>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</si>
  <si>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</si>
  <si>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</si>
  <si>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</si>
  <si>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</si>
  <si>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</si>
  <si>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</si>
  <si>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</si>
  <si>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</si>
  <si>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</si>
  <si>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</si>
  <si>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</si>
  <si>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</si>
  <si>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</si>
  <si>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</si>
  <si>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</si>
  <si>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</si>
  <si>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</si>
  <si>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</si>
  <si>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</si>
  <si>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</si>
  <si>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</si>
  <si>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</si>
  <si>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</si>
  <si>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</si>
  <si>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</si>
  <si>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</si>
  <si>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</si>
  <si>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</si>
  <si>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</si>
  <si>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</si>
  <si>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</si>
  <si>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</si>
  <si>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</si>
  <si>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</si>
  <si>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</si>
  <si>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</si>
  <si>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</si>
  <si>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</si>
  <si>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</si>
  <si>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</si>
  <si>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</si>
  <si>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</si>
  <si>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</si>
  <si>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</si>
  <si>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</si>
  <si>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</si>
  <si>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</si>
  <si>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</si>
  <si>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</si>
  <si>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</si>
  <si>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</si>
  <si>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</si>
  <si>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</si>
  <si>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</si>
  <si>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</si>
  <si>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</si>
  <si>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</si>
  <si>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</si>
  <si>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</si>
  <si>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</si>
  <si>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</si>
  <si>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</si>
  <si>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</si>
  <si>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</si>
  <si>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</si>
  <si>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</si>
  <si>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</si>
  <si>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</si>
  <si>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</si>
  <si>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</si>
  <si>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</si>
  <si>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</si>
  <si>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</si>
  <si>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</si>
  <si>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</si>
  <si>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</si>
  <si>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</si>
  <si>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</si>
  <si>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</si>
  <si>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</si>
  <si>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</si>
  <si>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</si>
  <si>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</si>
  <si>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</si>
  <si>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</si>
  <si>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</si>
  <si>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</si>
  <si>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</si>
  <si>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</si>
  <si>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</si>
  <si>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</si>
  <si>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</si>
  <si>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</si>
  <si>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</si>
  <si>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</si>
  <si>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</si>
  <si>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</si>
  <si>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</si>
  <si>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</si>
  <si>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</si>
  <si>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</si>
  <si>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</si>
  <si>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</si>
  <si>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</si>
  <si>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</si>
  <si>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</si>
  <si>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</si>
  <si>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</si>
  <si>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</si>
  <si>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</si>
  <si>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</si>
  <si>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</si>
  <si>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</si>
  <si>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</si>
  <si>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</si>
  <si>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</si>
  <si>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</si>
  <si>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</si>
  <si>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</si>
  <si>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</si>
  <si>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</si>
  <si>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</si>
  <si>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</si>
  <si>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</si>
  <si>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</si>
  <si>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</si>
  <si>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</si>
  <si>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</si>
  <si>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</si>
  <si>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</si>
  <si>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</si>
  <si>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</si>
  <si>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</si>
  <si>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</si>
  <si>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</si>
  <si>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</si>
  <si>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</si>
  <si>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</si>
  <si>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</si>
  <si>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</si>
  <si>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</si>
  <si>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</si>
  <si>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</si>
  <si>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</si>
  <si>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</si>
  <si>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</si>
  <si>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</si>
  <si>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</si>
  <si>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</si>
  <si>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</si>
  <si>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</si>
  <si>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</si>
  <si>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</si>
  <si>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</si>
  <si>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</si>
  <si>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</si>
  <si>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</si>
  <si>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</si>
  <si>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</si>
  <si>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</si>
  <si>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</si>
  <si>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</si>
  <si>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</si>
  <si>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</si>
  <si>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</si>
  <si>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</si>
  <si>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</si>
  <si>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</si>
  <si>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</si>
  <si>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</si>
  <si>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</si>
  <si>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</si>
  <si>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</si>
  <si>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</si>
  <si>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</si>
  <si>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</si>
  <si>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</si>
  <si>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</si>
  <si>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</si>
  <si>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</si>
  <si>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</si>
  <si>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</si>
  <si>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</si>
  <si>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</si>
  <si>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</si>
  <si>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</si>
  <si>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</si>
  <si>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</si>
  <si>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</si>
  <si>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</si>
  <si>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</si>
  <si>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</si>
  <si>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</si>
  <si>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</si>
  <si>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</si>
  <si>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</si>
  <si>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</si>
  <si>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</si>
  <si>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</si>
  <si>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</si>
  <si>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</si>
  <si>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</si>
  <si>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</si>
  <si>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</si>
  <si>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</si>
  <si>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</si>
  <si>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</si>
  <si>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</si>
  <si>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</si>
  <si>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</si>
  <si>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</si>
  <si>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</si>
  <si>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</si>
  <si>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</si>
  <si>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</si>
  <si>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</si>
  <si>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</si>
  <si>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</si>
  <si>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</si>
  <si>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</si>
  <si>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</si>
  <si>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</si>
  <si>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</si>
  <si>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</si>
  <si>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</si>
  <si>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</si>
  <si>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</si>
  <si>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</si>
  <si>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</si>
  <si>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</si>
  <si>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</si>
  <si>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</si>
  <si>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</si>
  <si>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</si>
  <si>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</si>
  <si>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</si>
  <si>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</si>
  <si>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</si>
  <si>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</si>
  <si>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</si>
  <si>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</si>
  <si>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</si>
  <si>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</si>
  <si>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</si>
  <si>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</si>
  <si>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</si>
  <si>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</si>
  <si>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</si>
  <si>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</si>
  <si>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</si>
  <si>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</si>
  <si>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</si>
  <si>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</si>
  <si>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</si>
  <si>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</si>
  <si>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</si>
  <si>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</si>
  <si>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</si>
  <si>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</si>
  <si>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</si>
  <si>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</si>
  <si>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</si>
  <si>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</si>
  <si>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</si>
  <si>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</si>
  <si>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</si>
  <si>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</si>
  <si>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</si>
  <si>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</si>
  <si>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</si>
  <si>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</si>
  <si>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</si>
  <si>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</si>
  <si>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</si>
  <si>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</si>
  <si>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</si>
  <si>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</si>
  <si>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</si>
  <si>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</si>
  <si>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</si>
  <si>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</si>
  <si>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</si>
  <si>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</si>
  <si>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</si>
  <si>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</si>
  <si>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</si>
  <si>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</si>
  <si>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</si>
  <si>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</si>
  <si>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</si>
  <si>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</si>
  <si>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</si>
  <si>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</si>
  <si>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</si>
  <si>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</si>
  <si>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</si>
  <si>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</si>
  <si>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</si>
  <si>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</si>
  <si>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</si>
  <si>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</si>
  <si>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</si>
  <si>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</si>
  <si>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</si>
  <si>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</si>
  <si>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</si>
  <si>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</si>
  <si>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</si>
  <si>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</si>
  <si>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</si>
  <si>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</si>
  <si>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</si>
  <si>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</si>
  <si>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</si>
  <si>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</si>
  <si>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</si>
  <si>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</si>
  <si>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</si>
  <si>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</si>
  <si>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</si>
  <si>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</si>
  <si>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</si>
  <si>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</si>
  <si>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</si>
  <si>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</si>
  <si>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</si>
  <si>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</si>
  <si>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</si>
  <si>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</si>
  <si>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</si>
  <si>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</si>
  <si>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</si>
  <si>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</si>
  <si>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</si>
  <si>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</si>
  <si>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</si>
  <si>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</si>
  <si>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</si>
  <si>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</si>
  <si>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</si>
  <si>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</si>
  <si>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</si>
  <si>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</si>
  <si>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</si>
  <si>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</si>
  <si>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</si>
  <si>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</si>
  <si>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</si>
  <si>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</si>
  <si>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</si>
  <si>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</si>
  <si>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</si>
  <si>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</si>
  <si>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</si>
  <si>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</si>
  <si>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</si>
  <si>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</si>
  <si>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</si>
  <si>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</si>
  <si>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</si>
  <si>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</si>
  <si>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</si>
  <si>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</si>
  <si>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</si>
  <si>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</si>
  <si>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</si>
  <si>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</si>
  <si>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</si>
  <si>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</si>
  <si>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</si>
  <si>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</si>
  <si>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</si>
  <si>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</si>
  <si>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</si>
  <si>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</si>
  <si>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</si>
  <si>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</si>
  <si>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</si>
  <si>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</si>
  <si>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</si>
  <si>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</si>
  <si>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</si>
  <si>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</si>
  <si>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</si>
  <si>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</si>
  <si>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</si>
  <si>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</si>
  <si>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</si>
  <si>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</si>
  <si>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</si>
  <si>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</si>
  <si>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</si>
  <si>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</si>
  <si>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</si>
  <si>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</si>
  <si>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</si>
  <si>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</si>
  <si>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</si>
  <si>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</si>
  <si>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</si>
  <si>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</si>
  <si>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</si>
  <si>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</si>
  <si>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</si>
  <si>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</si>
  <si>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</si>
  <si>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</si>
  <si>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</si>
  <si>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</si>
  <si>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</si>
  <si>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</si>
  <si>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</si>
  <si>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</si>
  <si>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</si>
  <si>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</si>
  <si>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</si>
  <si>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</si>
  <si>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</si>
  <si>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</si>
  <si>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</si>
  <si>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</si>
  <si>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</si>
  <si>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</si>
  <si>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</si>
  <si>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</si>
  <si>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</si>
  <si>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</si>
  <si>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</si>
  <si>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</si>
  <si>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</si>
  <si>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</si>
  <si>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</si>
  <si>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</si>
  <si>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</si>
  <si>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</si>
  <si>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</si>
  <si>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</si>
  <si>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</si>
  <si>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</si>
  <si>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</si>
  <si>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</si>
  <si>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</si>
  <si>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</si>
  <si>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</si>
  <si>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</si>
  <si>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</si>
  <si>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</si>
  <si>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</si>
  <si>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</si>
  <si>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</si>
  <si>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</si>
  <si>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</si>
  <si>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</si>
  <si>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</si>
  <si>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</si>
  <si>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</si>
  <si>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</si>
  <si>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</si>
  <si>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</si>
  <si>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</si>
  <si>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</si>
  <si>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</si>
  <si>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</si>
  <si>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</si>
  <si>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</si>
  <si>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</si>
  <si>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</si>
  <si>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</si>
  <si>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</si>
  <si>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</si>
  <si>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</si>
  <si>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</si>
  <si>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</si>
  <si>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</si>
  <si>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</si>
  <si>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</si>
  <si>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</si>
  <si>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</si>
  <si>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</si>
  <si>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</si>
  <si>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</si>
  <si>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</si>
  <si>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</si>
  <si>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</si>
  <si>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</si>
  <si>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</si>
  <si>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</si>
  <si>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</si>
  <si>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</si>
  <si>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</si>
  <si>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</si>
  <si>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</si>
  <si>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</si>
  <si>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</si>
  <si>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</si>
  <si>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</si>
  <si>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</si>
  <si>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</si>
  <si>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</si>
  <si>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</si>
  <si>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</si>
  <si>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</si>
  <si>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</si>
  <si>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</si>
  <si>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</si>
  <si>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</si>
  <si>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</si>
  <si>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</si>
  <si>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</si>
  <si>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</si>
  <si>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</si>
  <si>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</si>
  <si>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</si>
  <si>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</si>
  <si>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</si>
  <si>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</si>
  <si>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</si>
  <si>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</si>
  <si>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</si>
  <si>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</si>
  <si>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</si>
  <si>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</si>
  <si>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</si>
  <si>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</si>
  <si>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</si>
  <si>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</si>
  <si>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</si>
  <si>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</si>
  <si>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</si>
  <si>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</si>
  <si>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</si>
  <si>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</si>
  <si>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</si>
  <si>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</si>
  <si>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</si>
  <si>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</si>
  <si>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</si>
  <si>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</si>
  <si>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</si>
  <si>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</si>
  <si>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</si>
  <si>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</si>
  <si>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</si>
  <si>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</si>
  <si>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</si>
  <si>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</si>
  <si>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</si>
  <si>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</si>
  <si>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</si>
  <si>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</si>
  <si>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</si>
  <si>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</si>
  <si>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</si>
  <si>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</si>
  <si>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</si>
  <si>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</si>
  <si>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</si>
  <si>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</si>
  <si>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</si>
  <si>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</si>
  <si>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</si>
  <si>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</si>
  <si>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</si>
  <si>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</si>
  <si>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</si>
  <si>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</si>
  <si>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</si>
  <si>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</si>
  <si>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</si>
  <si>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</si>
  <si>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</si>
  <si>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</si>
  <si>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</si>
  <si>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</si>
  <si>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</si>
  <si>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</si>
  <si>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</si>
  <si>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</si>
  <si>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</si>
  <si>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</si>
  <si>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</si>
  <si>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</si>
  <si>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</si>
  <si>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</si>
  <si>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</si>
  <si>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</si>
  <si>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</si>
  <si>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</si>
  <si>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</si>
  <si>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</si>
  <si>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</si>
  <si>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</si>
  <si>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</si>
  <si>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</si>
  <si>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</si>
  <si>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</si>
  <si>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</si>
  <si>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</si>
  <si>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</si>
  <si>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</si>
  <si>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</si>
  <si>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</si>
  <si>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</si>
  <si>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</si>
  <si>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</si>
  <si>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</si>
  <si>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</si>
  <si>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</si>
  <si>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</si>
  <si>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</si>
  <si>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</si>
  <si>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</si>
  <si>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</si>
  <si>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</si>
  <si>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</si>
  <si>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</si>
  <si>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</si>
  <si>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</si>
  <si>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</si>
  <si>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</si>
  <si>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</si>
  <si>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</si>
  <si>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</si>
  <si>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</si>
  <si>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</si>
  <si>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</si>
  <si>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</si>
  <si>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</si>
  <si>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</si>
  <si>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</si>
  <si>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</si>
  <si>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</si>
  <si>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</si>
  <si>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</si>
  <si>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</si>
  <si>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</si>
  <si>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</si>
  <si>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</si>
  <si>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</si>
  <si>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</si>
  <si>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</si>
  <si>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</si>
  <si>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</si>
  <si>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</si>
  <si>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</si>
  <si>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</si>
  <si>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</si>
  <si>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</si>
  <si>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</si>
  <si>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</si>
  <si>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</si>
  <si>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</si>
  <si>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</si>
  <si>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</si>
  <si>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</si>
  <si>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</si>
  <si>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</si>
  <si>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</si>
  <si>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</si>
  <si>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</si>
  <si>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</si>
  <si>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</si>
  <si>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</si>
  <si>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</si>
  <si>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</si>
  <si>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</si>
  <si>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</si>
  <si>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</si>
  <si>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</si>
  <si>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</si>
  <si>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</si>
  <si>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</si>
  <si>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</si>
  <si>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</si>
  <si>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</si>
  <si>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</si>
  <si>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</si>
  <si>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</si>
  <si>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</si>
  <si>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</si>
  <si>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</si>
  <si>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</si>
  <si>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</si>
  <si>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</si>
  <si>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</si>
  <si>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</si>
  <si>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</si>
  <si>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</si>
  <si>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</si>
  <si>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</si>
  <si>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</si>
  <si>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</si>
  <si>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</si>
  <si>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</si>
  <si>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</si>
  <si>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</si>
  <si>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</si>
  <si>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</si>
  <si>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</si>
  <si>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</si>
  <si>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</si>
  <si>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</si>
  <si>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</si>
  <si>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</si>
  <si>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</si>
  <si>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</si>
  <si>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</si>
  <si>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</si>
  <si>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</si>
  <si>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</si>
  <si>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</si>
  <si>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</si>
  <si>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</si>
  <si>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</si>
  <si>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</si>
  <si>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</si>
  <si>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</si>
  <si>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</si>
  <si>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</si>
  <si>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</si>
  <si>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</si>
  <si>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</si>
  <si>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</si>
  <si>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</si>
  <si>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</si>
  <si>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</si>
  <si>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</si>
  <si>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</si>
  <si>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</si>
  <si>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</si>
  <si>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</si>
  <si>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</si>
  <si>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</si>
  <si>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</si>
  <si>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</si>
  <si>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</si>
  <si>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</si>
  <si>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</si>
  <si>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</si>
  <si>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</si>
  <si>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</si>
  <si>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</si>
  <si>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</si>
  <si>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</si>
  <si>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</si>
  <si>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</si>
  <si>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</si>
  <si>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</si>
  <si>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</si>
  <si>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</si>
  <si>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</si>
  <si>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</si>
  <si>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</si>
  <si>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</si>
  <si>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</si>
  <si>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</si>
  <si>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</si>
  <si>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</si>
  <si>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</si>
  <si>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</si>
  <si>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</si>
  <si>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</si>
  <si>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</si>
  <si>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</si>
  <si>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</si>
  <si>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</si>
  <si>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</si>
  <si>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</si>
  <si>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</si>
  <si>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</si>
  <si>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</si>
  <si>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</si>
  <si>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</si>
  <si>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</si>
  <si>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</si>
  <si>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</si>
  <si>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</si>
  <si>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</si>
  <si>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</si>
  <si>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</si>
  <si>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</si>
  <si>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</si>
  <si>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</si>
  <si>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</si>
  <si>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</si>
  <si>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</si>
  <si>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</si>
  <si>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</si>
  <si>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</si>
  <si>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</si>
  <si>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</si>
  <si>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</si>
  <si>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</si>
  <si>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</si>
  <si>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</si>
  <si>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</si>
  <si>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</si>
  <si>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</si>
  <si>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</si>
  <si>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</si>
  <si>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</si>
  <si>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</si>
  <si>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</si>
  <si>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</si>
  <si>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</si>
  <si>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</si>
  <si>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</si>
  <si>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</si>
  <si>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</si>
  <si>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</si>
  <si>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</si>
  <si>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</si>
  <si>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</si>
  <si>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</si>
  <si>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</si>
  <si>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</si>
  <si>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</si>
  <si>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</si>
  <si>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</si>
  <si>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</si>
  <si>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</si>
  <si>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</si>
  <si>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</si>
  <si>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</si>
  <si>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</si>
  <si>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</si>
  <si>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</si>
  <si>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</si>
  <si>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</si>
  <si>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</si>
  <si>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</si>
  <si>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</si>
  <si>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</si>
  <si>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</si>
  <si>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</si>
  <si>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</si>
  <si>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</si>
  <si>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</si>
  <si>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</si>
  <si>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</si>
  <si>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</si>
  <si>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</si>
  <si>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</si>
  <si>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</si>
  <si>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</si>
  <si>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</si>
  <si>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</si>
  <si>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</si>
  <si>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</si>
  <si>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</si>
  <si>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</si>
  <si>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</si>
  <si>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</si>
  <si>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</si>
  <si>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</si>
  <si>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</si>
  <si>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</si>
  <si>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</si>
  <si>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</si>
  <si>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</si>
  <si>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</si>
  <si>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</si>
  <si>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</si>
  <si>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</si>
  <si>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</si>
  <si>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</si>
  <si>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</si>
  <si>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</si>
  <si>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</si>
  <si>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</si>
  <si>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</si>
  <si>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</si>
  <si>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</si>
  <si>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</si>
  <si>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</si>
  <si>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</si>
  <si>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</si>
  <si>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</si>
  <si>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</si>
  <si>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</si>
  <si>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</si>
  <si>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</si>
  <si>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</si>
  <si>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</si>
  <si>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</si>
  <si>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</si>
  <si>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</si>
  <si>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</si>
  <si>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</si>
  <si>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</si>
  <si>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</si>
  <si>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</si>
  <si>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</si>
  <si>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</si>
  <si>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</si>
  <si>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</si>
  <si>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</si>
  <si>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</si>
  <si>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</si>
  <si>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</si>
  <si>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</si>
  <si>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</si>
  <si>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</si>
  <si>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</si>
  <si>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</si>
  <si>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</si>
  <si>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</si>
  <si>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</si>
  <si>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</si>
  <si>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</si>
  <si>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</si>
  <si>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</si>
  <si>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</si>
  <si>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</si>
  <si>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</si>
  <si>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</si>
  <si>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</si>
  <si>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</si>
  <si>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</si>
  <si>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</si>
  <si>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</si>
  <si>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</si>
  <si>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</si>
  <si>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</si>
  <si>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</si>
  <si>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</si>
  <si>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</si>
  <si>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</si>
  <si>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</si>
  <si>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</si>
  <si>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</si>
  <si>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</si>
  <si>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</si>
  <si>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</si>
  <si>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</si>
  <si>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</si>
  <si>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</si>
  <si>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</si>
  <si>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</si>
  <si>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</si>
  <si>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</si>
  <si>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</si>
  <si>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</si>
  <si>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</si>
  <si>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</si>
  <si>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</si>
  <si>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</si>
  <si>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</si>
  <si>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</si>
  <si>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</si>
  <si>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</si>
  <si>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</si>
  <si>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</si>
  <si>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</si>
  <si>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</si>
  <si>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</si>
  <si>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</si>
  <si>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</si>
  <si>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</si>
  <si>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</si>
  <si>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</si>
  <si>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</si>
  <si>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</si>
  <si>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</si>
  <si>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</si>
  <si>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</si>
  <si>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</si>
  <si>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</si>
  <si>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</si>
  <si>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</si>
  <si>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</si>
  <si>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</si>
  <si>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</si>
  <si>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</si>
  <si>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</si>
  <si>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</si>
  <si>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</si>
  <si>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</si>
  <si>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</si>
  <si>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</si>
  <si>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</si>
  <si>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</si>
  <si>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</si>
  <si>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</si>
  <si>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</si>
  <si>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</si>
  <si>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</si>
  <si>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</si>
  <si>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</si>
  <si>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</si>
  <si>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</si>
  <si>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</si>
  <si>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</si>
  <si>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</si>
  <si>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</si>
  <si>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</si>
  <si>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</si>
  <si>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</si>
  <si>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</si>
  <si>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</si>
  <si>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</si>
  <si>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</si>
  <si>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</si>
  <si>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</si>
  <si>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</si>
  <si>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</si>
  <si>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</si>
  <si>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</si>
  <si>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</si>
  <si>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</si>
  <si>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</si>
  <si>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</si>
  <si>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</si>
  <si>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</si>
  <si>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</si>
  <si>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</si>
  <si>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</si>
  <si>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</si>
  <si>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</si>
  <si>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</si>
  <si>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</si>
  <si>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</si>
  <si>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</si>
  <si>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</si>
  <si>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</si>
  <si>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</si>
  <si>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</si>
  <si>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</si>
  <si>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</si>
  <si>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</si>
  <si>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</si>
  <si>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</si>
  <si>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</si>
  <si>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</si>
  <si>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</si>
  <si>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</si>
  <si>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</si>
  <si>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</si>
  <si>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</si>
  <si>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</si>
  <si>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</si>
  <si>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</si>
  <si>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</si>
  <si>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</si>
  <si>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</si>
  <si>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</si>
  <si>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</si>
  <si>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</si>
  <si>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</si>
  <si>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</si>
  <si>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</si>
  <si>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</si>
  <si>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</si>
  <si>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</si>
  <si>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</si>
  <si>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</si>
  <si>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</si>
  <si>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</si>
  <si>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</si>
  <si>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</si>
  <si>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</si>
  <si>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</si>
  <si>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</si>
  <si>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</si>
  <si>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</si>
  <si>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</si>
  <si>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</si>
  <si>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</si>
  <si>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</si>
  <si>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</si>
  <si>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</si>
  <si>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</si>
  <si>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</si>
  <si>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</si>
  <si>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</si>
  <si>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</si>
  <si>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</si>
  <si>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</si>
  <si>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</si>
  <si>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</si>
  <si>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</si>
  <si>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</si>
  <si>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</si>
  <si>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</si>
  <si>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</si>
  <si>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</si>
  <si>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</si>
  <si>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</si>
  <si>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</si>
  <si>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</si>
  <si>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</si>
  <si>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</si>
  <si>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</si>
  <si>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</si>
  <si>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</si>
  <si>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</si>
  <si>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</si>
  <si>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</si>
  <si>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</si>
  <si>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</si>
  <si>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</si>
  <si>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</si>
  <si>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</si>
  <si>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</si>
  <si>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</si>
  <si>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</si>
  <si>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</si>
  <si>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</si>
  <si>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</si>
  <si>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</si>
  <si>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</si>
  <si>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</si>
  <si>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</si>
  <si>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</si>
  <si>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</si>
  <si>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</si>
  <si>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</si>
  <si>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</si>
  <si>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</si>
  <si>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</si>
  <si>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</si>
  <si>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</si>
  <si>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</si>
  <si>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</si>
  <si>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</si>
  <si>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</si>
  <si>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</si>
  <si>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</si>
  <si>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</si>
  <si>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</si>
  <si>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</si>
  <si>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</si>
  <si>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</si>
  <si>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</si>
  <si>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</si>
  <si>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</si>
  <si>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</si>
  <si>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</si>
  <si>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</si>
  <si>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</si>
  <si>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</si>
  <si>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</si>
  <si>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</si>
  <si>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</si>
  <si>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</si>
  <si>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</si>
  <si>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</si>
  <si>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</si>
  <si>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</si>
  <si>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</si>
  <si>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</si>
  <si>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</si>
  <si>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</si>
  <si>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</si>
  <si>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</si>
  <si>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</si>
  <si>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</si>
  <si>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</si>
  <si>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</si>
  <si>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</si>
  <si>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</si>
  <si>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</si>
  <si>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</si>
  <si>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</si>
  <si>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</si>
  <si>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</si>
  <si>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</si>
  <si>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</si>
  <si>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</si>
  <si>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</si>
  <si>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</si>
  <si>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</si>
  <si>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</si>
  <si>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</si>
  <si>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</si>
  <si>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</si>
  <si>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</si>
  <si>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</si>
  <si>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</si>
  <si>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</si>
  <si>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</si>
  <si>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</si>
  <si>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</si>
  <si>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</si>
  <si>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</si>
  <si>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</si>
  <si>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</si>
  <si>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</si>
  <si>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</si>
  <si>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</si>
  <si>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</si>
  <si>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</si>
  <si>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</si>
  <si>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</si>
  <si>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</si>
  <si>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</si>
  <si>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</si>
  <si>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</si>
  <si>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</si>
  <si>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</si>
  <si>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</si>
  <si>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</si>
  <si>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</si>
  <si>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</si>
  <si>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</si>
  <si>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</si>
  <si>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</si>
  <si>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</si>
  <si>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</si>
  <si>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</si>
  <si>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</si>
  <si>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</si>
  <si>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</si>
  <si>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</si>
  <si>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</si>
  <si>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</si>
  <si>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</si>
  <si>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</si>
  <si>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</si>
  <si>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</si>
  <si>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</si>
  <si>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</si>
  <si>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</si>
  <si>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</si>
  <si>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</si>
  <si>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</si>
  <si>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</si>
  <si>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</si>
  <si>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</si>
  <si>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</si>
  <si>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</si>
  <si>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</si>
  <si>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</si>
  <si>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</si>
  <si>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</si>
  <si>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</si>
  <si>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</si>
  <si>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</si>
  <si>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</si>
  <si>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</si>
  <si>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</si>
  <si>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</si>
  <si>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</si>
  <si>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</si>
  <si>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</si>
  <si>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</si>
  <si>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</si>
  <si>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</si>
  <si>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</si>
  <si>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</si>
  <si>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</si>
  <si>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</si>
  <si>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</si>
  <si>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</si>
  <si>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</si>
  <si>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</si>
  <si>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</si>
  <si>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</si>
  <si>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</si>
  <si>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</si>
  <si>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</si>
  <si>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</si>
  <si>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</si>
  <si>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</si>
  <si>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</si>
  <si>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</si>
  <si>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</si>
  <si>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</si>
  <si>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</si>
  <si>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</si>
  <si>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</si>
  <si>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</si>
  <si>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</si>
  <si>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</si>
  <si>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</si>
  <si>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</si>
  <si>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</si>
  <si>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</si>
  <si>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</si>
  <si>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</si>
  <si>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</si>
  <si>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</si>
  <si>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</si>
  <si>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</si>
  <si>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</si>
  <si>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</si>
  <si>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</si>
  <si>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</si>
  <si>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</si>
  <si>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</si>
  <si>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</si>
  <si>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</si>
  <si>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</si>
  <si>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</si>
  <si>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</si>
  <si>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</si>
  <si>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</si>
  <si>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</si>
  <si>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</si>
  <si>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</si>
  <si>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</si>
  <si>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</si>
  <si>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</si>
  <si>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</si>
  <si>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</si>
  <si>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</si>
  <si>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</si>
  <si>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</si>
  <si>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</si>
  <si>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</si>
  <si>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</si>
  <si>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</si>
  <si>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</si>
  <si>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</si>
  <si>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</si>
  <si>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</si>
  <si>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</si>
  <si>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</si>
  <si>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</si>
  <si>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</si>
  <si>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</si>
  <si>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</si>
  <si>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</si>
  <si>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</si>
  <si>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</si>
  <si>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</si>
  <si>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</si>
  <si>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</si>
  <si>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</si>
  <si>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</si>
  <si>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</si>
  <si>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</si>
  <si>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</si>
  <si>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</si>
  <si>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</si>
  <si>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</si>
  <si>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</si>
  <si>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</si>
  <si>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</si>
  <si>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</si>
  <si>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</si>
  <si>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</si>
  <si>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</si>
  <si>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</si>
  <si>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</si>
  <si>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</si>
  <si>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</si>
  <si>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</si>
  <si>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</si>
  <si>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</si>
  <si>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</si>
  <si>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</si>
  <si>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</si>
  <si>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</si>
  <si>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</si>
  <si>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</si>
  <si>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</si>
  <si>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</si>
  <si>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</si>
  <si>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</si>
  <si>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</si>
  <si>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</si>
  <si>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</si>
  <si>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</si>
  <si>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</si>
  <si>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</si>
  <si>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</si>
  <si>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</si>
  <si>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</si>
  <si>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</si>
  <si>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</si>
  <si>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</si>
  <si>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</si>
  <si>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</si>
  <si>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</si>
  <si>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</si>
  <si>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</si>
  <si>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</si>
  <si>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</si>
  <si>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</si>
  <si>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</si>
  <si>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</si>
  <si>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</si>
  <si>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</si>
  <si>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</si>
  <si>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</si>
  <si>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</si>
  <si>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</si>
  <si>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</si>
  <si>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</si>
  <si>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</si>
  <si>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</si>
  <si>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</si>
  <si>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</si>
  <si>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</si>
  <si>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</si>
  <si>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</si>
  <si>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</si>
  <si>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</si>
  <si>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</si>
  <si>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</si>
  <si>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</si>
  <si>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</si>
  <si>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</si>
  <si>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</si>
  <si>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</si>
  <si>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</si>
  <si>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</si>
  <si>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</si>
  <si>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</si>
  <si>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</si>
  <si>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</si>
  <si>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</si>
  <si>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</si>
  <si>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</si>
  <si>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</si>
  <si>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</si>
  <si>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</si>
  <si>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</si>
  <si>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</si>
  <si>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</si>
  <si>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</si>
  <si>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</si>
  <si>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</si>
  <si>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</si>
  <si>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</si>
  <si>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</si>
  <si>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</si>
  <si>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</si>
  <si>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</si>
  <si>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</si>
  <si>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</si>
  <si>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</si>
  <si>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</si>
  <si>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</si>
  <si>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</si>
  <si>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</si>
  <si>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</si>
  <si>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</si>
  <si>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</si>
  <si>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</si>
  <si>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</si>
  <si>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</si>
  <si>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</si>
  <si>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</si>
  <si>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</si>
  <si>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</si>
  <si>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</si>
  <si>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</si>
  <si>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</si>
  <si>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</si>
  <si>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</si>
  <si>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</si>
  <si>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</si>
  <si>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</si>
  <si>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</si>
  <si>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</si>
  <si>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</si>
  <si>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</si>
  <si>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</si>
  <si>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</si>
  <si>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</si>
  <si>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</si>
  <si>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</si>
  <si>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</si>
  <si>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</si>
  <si>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</si>
  <si>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</si>
  <si>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</si>
  <si>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</si>
  <si>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</si>
  <si>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</si>
  <si>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</si>
  <si>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</si>
  <si>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</si>
  <si>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</si>
  <si>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</si>
  <si>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</si>
  <si>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</si>
  <si>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</si>
  <si>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</si>
  <si>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</si>
  <si>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</si>
  <si>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</si>
  <si>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</si>
  <si>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</si>
  <si>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</si>
  <si>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</si>
  <si>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</si>
  <si>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</si>
  <si>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</si>
  <si>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</si>
  <si>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</si>
  <si>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</si>
  <si>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</si>
  <si>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</si>
  <si>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</si>
  <si>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</si>
  <si>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</si>
  <si>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</si>
  <si>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</si>
  <si>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</si>
  <si>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</si>
  <si>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</si>
  <si>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</si>
  <si>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</si>
  <si>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</si>
  <si>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</si>
  <si>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</si>
  <si>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</si>
  <si>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</si>
  <si>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</si>
  <si>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</si>
  <si>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</si>
  <si>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</si>
  <si>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</si>
  <si>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</si>
  <si>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</si>
  <si>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</si>
  <si>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</si>
  <si>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</si>
  <si>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</si>
  <si>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</si>
  <si>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</si>
  <si>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</si>
  <si>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</si>
  <si>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</si>
  <si>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</si>
  <si>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</si>
  <si>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</si>
  <si>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</si>
  <si>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</si>
  <si>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</si>
  <si>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</si>
  <si>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</si>
  <si>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</si>
  <si>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</si>
  <si>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</si>
  <si>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</si>
  <si>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</si>
  <si>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</si>
  <si>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</si>
  <si>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</si>
  <si>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</si>
  <si>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</si>
  <si>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</si>
  <si>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</si>
  <si>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</si>
  <si>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</si>
  <si>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</si>
  <si>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</si>
  <si>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</si>
  <si>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</si>
  <si>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</si>
  <si>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</si>
  <si>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</si>
  <si>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</si>
  <si>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</si>
  <si>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</si>
  <si>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</si>
  <si>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</si>
  <si>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</si>
  <si>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</si>
  <si>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</si>
  <si>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</si>
  <si>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</si>
  <si>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</si>
  <si>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</si>
  <si>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</si>
  <si>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</si>
  <si>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</si>
  <si>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</si>
  <si>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</si>
  <si>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</si>
  <si>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</si>
  <si>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</si>
  <si>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</si>
  <si>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</si>
  <si>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</si>
  <si>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</si>
  <si>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</si>
  <si>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</si>
  <si>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</si>
  <si>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</si>
  <si>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</si>
  <si>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</si>
  <si>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</si>
  <si>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</si>
  <si>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</si>
  <si>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</si>
  <si>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</si>
  <si>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</si>
  <si>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</si>
  <si>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</si>
  <si>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</si>
  <si>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</si>
  <si>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</si>
  <si>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</si>
  <si>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</si>
  <si>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</si>
  <si>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</si>
  <si>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</si>
  <si>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</si>
  <si>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</si>
  <si>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</si>
  <si>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</si>
  <si>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</si>
  <si>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</si>
  <si>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</si>
  <si>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</si>
  <si>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</si>
  <si>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</si>
  <si>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</si>
  <si>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</si>
  <si>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</si>
  <si>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</si>
  <si>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</si>
  <si>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</si>
  <si>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</si>
  <si>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</si>
  <si>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</si>
  <si>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</si>
  <si>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</si>
  <si>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</si>
  <si>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</si>
  <si>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</si>
  <si>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</si>
  <si>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</si>
  <si>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</si>
  <si>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</si>
  <si>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</si>
  <si>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</si>
  <si>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</si>
  <si>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</si>
  <si>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</si>
  <si>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</si>
  <si>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</si>
  <si>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</si>
  <si>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</si>
  <si>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</si>
  <si>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</si>
  <si>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</si>
  <si>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</si>
  <si>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</si>
  <si>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</si>
  <si>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</si>
  <si>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</si>
  <si>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</si>
  <si>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</si>
  <si>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</si>
  <si>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</si>
  <si>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</si>
  <si>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</si>
  <si>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</si>
  <si>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</si>
  <si>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</si>
  <si>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</si>
  <si>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</si>
  <si>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</si>
  <si>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</si>
  <si>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</si>
  <si>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</si>
  <si>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</si>
  <si>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</si>
  <si>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</si>
  <si>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</si>
  <si>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</si>
  <si>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</si>
  <si>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</si>
  <si>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</si>
  <si>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</si>
  <si>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</si>
  <si>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</si>
  <si>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</si>
  <si>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</si>
  <si>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</si>
  <si>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</si>
  <si>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</si>
  <si>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</si>
  <si>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</si>
  <si>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</si>
  <si>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</si>
  <si>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</si>
  <si>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</si>
  <si>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</si>
  <si>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</si>
  <si>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</si>
  <si>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</si>
  <si>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</si>
  <si>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</si>
  <si>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</si>
  <si>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</si>
  <si>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</si>
  <si>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</si>
  <si>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</si>
  <si>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</si>
  <si>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</si>
  <si>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</si>
  <si>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</si>
  <si>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</si>
  <si>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</si>
  <si>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</si>
  <si>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</si>
  <si>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</si>
  <si>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</si>
  <si>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</si>
  <si>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</si>
  <si>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</si>
  <si>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</si>
  <si>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</si>
  <si>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</si>
  <si>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</si>
  <si>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</si>
  <si>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</si>
  <si>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</si>
  <si>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</si>
  <si>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</si>
  <si>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</si>
  <si>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</si>
  <si>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</si>
  <si>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</si>
  <si>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</si>
  <si>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</si>
  <si>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</si>
  <si>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</si>
  <si>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</si>
  <si>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</si>
  <si>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</si>
  <si>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</si>
  <si>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</si>
  <si>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</si>
  <si>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</si>
  <si>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</si>
  <si>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</si>
  <si>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</si>
  <si>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</si>
  <si>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</si>
  <si>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</si>
  <si>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</si>
  <si>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</si>
  <si>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</si>
  <si>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</si>
  <si>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</si>
  <si>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</si>
  <si>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</si>
  <si>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</si>
  <si>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</si>
  <si>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</si>
  <si>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</si>
  <si>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</si>
  <si>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</si>
  <si>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</si>
  <si>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</si>
  <si>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</si>
  <si>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</si>
  <si>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</si>
  <si>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</si>
  <si>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</si>
  <si>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</si>
  <si>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</si>
  <si>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</si>
  <si>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</si>
  <si>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</si>
  <si>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</si>
  <si>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</si>
  <si>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</si>
  <si>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</si>
  <si>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</si>
  <si>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</si>
  <si>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</si>
  <si>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</si>
  <si>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</si>
  <si>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</si>
  <si>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</si>
  <si>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</si>
  <si>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</si>
  <si>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</si>
  <si>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</si>
  <si>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</si>
  <si>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</si>
  <si>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</si>
  <si>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</si>
  <si>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</si>
  <si>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</si>
  <si>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</si>
  <si>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</si>
  <si>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</si>
  <si>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</si>
  <si>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</si>
  <si>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</si>
  <si>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</si>
  <si>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</si>
  <si>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</si>
  <si>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</si>
  <si>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</si>
  <si>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</si>
  <si>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</si>
  <si>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</si>
  <si>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</si>
  <si>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</si>
  <si>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</si>
  <si>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</si>
  <si>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</si>
  <si>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</si>
  <si>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</si>
  <si>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</si>
  <si>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</si>
  <si>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</si>
  <si>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</si>
  <si>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</si>
  <si>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</si>
  <si>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</si>
  <si>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</si>
  <si>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</si>
  <si>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</si>
  <si>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</si>
  <si>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</si>
  <si>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</si>
  <si>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</si>
  <si>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</si>
  <si>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</si>
  <si>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</si>
  <si>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</si>
  <si>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</si>
  <si>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</si>
  <si>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</si>
  <si>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</si>
  <si>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</si>
  <si>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</si>
  <si>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</si>
  <si>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</si>
  <si>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</si>
  <si>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</si>
  <si>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</si>
  <si>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</si>
  <si>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</si>
  <si>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</si>
  <si>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</si>
  <si>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</si>
  <si>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</si>
  <si>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</si>
  <si>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</si>
  <si>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</si>
  <si>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</si>
  <si>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</si>
  <si>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</si>
  <si>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</si>
  <si>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</si>
  <si>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</si>
  <si>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</si>
  <si>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</si>
  <si>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</si>
  <si>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</si>
  <si>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</si>
  <si>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</si>
  <si>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</si>
  <si>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</si>
  <si>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</si>
  <si>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</si>
  <si>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</si>
  <si>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</si>
  <si>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</si>
  <si>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</si>
  <si>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</si>
  <si>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</si>
  <si>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</si>
  <si>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</si>
  <si>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</si>
  <si>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</si>
  <si>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</si>
  <si>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</si>
  <si>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</si>
  <si>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</si>
  <si>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</si>
  <si>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</si>
  <si>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</si>
  <si>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</si>
  <si>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</si>
  <si>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</si>
  <si>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</si>
  <si>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</si>
  <si>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</si>
  <si>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</si>
  <si>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</si>
  <si>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</si>
  <si>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</si>
  <si>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</si>
  <si>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</si>
  <si>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</si>
  <si>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</si>
  <si>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</si>
  <si>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</si>
  <si>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</si>
  <si>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</si>
  <si>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</si>
  <si>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</si>
  <si>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</si>
  <si>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</si>
  <si>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</si>
  <si>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</si>
  <si>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</si>
  <si>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</si>
  <si>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</si>
  <si>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</si>
  <si>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</si>
  <si>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</si>
  <si>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</si>
  <si>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</si>
  <si>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</si>
  <si>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</si>
  <si>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</si>
  <si>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</si>
  <si>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</si>
  <si>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</si>
  <si>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</si>
  <si>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</si>
  <si>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</si>
  <si>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</si>
  <si>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</si>
  <si>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</si>
  <si>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</si>
  <si>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</si>
  <si>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</si>
  <si>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</si>
  <si>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</si>
  <si>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</si>
  <si>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</si>
  <si>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</si>
  <si>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</si>
  <si>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</si>
  <si>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</si>
  <si>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</si>
  <si>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</si>
  <si>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</si>
  <si>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</si>
  <si>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</si>
  <si>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</si>
  <si>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</si>
  <si>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</si>
  <si>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</si>
  <si>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</si>
  <si>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</si>
  <si>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</si>
  <si>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</si>
  <si>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</si>
  <si>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</si>
  <si>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</si>
  <si>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</si>
  <si>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</si>
  <si>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</si>
  <si>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</si>
  <si>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</si>
  <si>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</si>
  <si>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</si>
  <si>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</si>
  <si>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</si>
  <si>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</si>
  <si>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</si>
  <si>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</si>
  <si>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</si>
  <si>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</si>
  <si>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</si>
  <si>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</si>
  <si>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</si>
  <si>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</si>
  <si>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</si>
  <si>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</si>
  <si>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</si>
  <si>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</si>
  <si>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</si>
  <si>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</si>
  <si>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</si>
  <si>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</si>
  <si>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</si>
  <si>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</si>
  <si>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</si>
  <si>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</si>
  <si>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</si>
  <si>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</si>
  <si>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</si>
  <si>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</si>
  <si>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</si>
  <si>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</si>
  <si>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</si>
  <si>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</si>
  <si>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</si>
  <si>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</si>
  <si>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</si>
  <si>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</si>
  <si>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</si>
  <si>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</si>
  <si>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</si>
  <si>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</si>
  <si>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</si>
  <si>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</si>
  <si>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</si>
  <si>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</si>
  <si>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</si>
  <si>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</si>
  <si>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</si>
  <si>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</si>
  <si>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</si>
  <si>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</si>
  <si>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</si>
  <si>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</si>
  <si>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</si>
  <si>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</si>
  <si>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</si>
  <si>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</si>
  <si>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</si>
  <si>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</si>
  <si>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</si>
  <si>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</si>
  <si>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</si>
  <si>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</si>
  <si>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</si>
  <si>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</si>
  <si>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</si>
  <si>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</si>
  <si>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</si>
  <si>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</si>
  <si>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</si>
  <si>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</si>
  <si>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</si>
  <si>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</si>
  <si>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</si>
  <si>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</si>
  <si>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</si>
  <si>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</si>
  <si>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</si>
  <si>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</si>
  <si>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</si>
  <si>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</si>
  <si>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</si>
  <si>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</si>
  <si>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</si>
  <si>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</si>
  <si>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</si>
  <si>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</si>
  <si>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</si>
  <si>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</si>
  <si>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</si>
  <si>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</si>
  <si>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</si>
  <si>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</si>
  <si>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</si>
  <si>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</si>
  <si>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</si>
  <si>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</si>
  <si>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</si>
  <si>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</si>
  <si>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</si>
  <si>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</si>
  <si>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</si>
  <si>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</si>
  <si>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</si>
  <si>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</si>
  <si>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</si>
  <si>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</si>
  <si>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</si>
  <si>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</si>
  <si>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</si>
  <si>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</si>
  <si>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</si>
  <si>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</si>
  <si>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</si>
  <si>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</si>
  <si>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</si>
  <si>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</si>
  <si>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</si>
  <si>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</si>
  <si>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</si>
  <si>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</si>
  <si>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</si>
  <si>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</si>
  <si>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</si>
  <si>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</si>
  <si>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</si>
  <si>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</si>
  <si>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</si>
  <si>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</si>
  <si>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</si>
  <si>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</si>
  <si>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</si>
  <si>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</si>
  <si>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</si>
  <si>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</si>
  <si>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</si>
  <si>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</si>
  <si>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</si>
  <si>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</si>
  <si>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</si>
  <si>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</si>
  <si>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</si>
  <si>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</si>
  <si>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</si>
  <si>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</si>
  <si>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</si>
  <si>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</si>
  <si>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</si>
  <si>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</si>
  <si>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</si>
  <si>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</si>
  <si>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</si>
  <si>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</si>
  <si>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</si>
  <si>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</si>
  <si>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</si>
  <si>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</si>
  <si>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</si>
  <si>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</si>
  <si>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</si>
  <si>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</si>
  <si>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</si>
  <si>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</si>
  <si>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</si>
  <si>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</si>
  <si>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</si>
  <si>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</si>
  <si>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</si>
  <si>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</si>
  <si>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</si>
  <si>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</si>
  <si>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</si>
  <si>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</si>
  <si>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</si>
  <si>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</si>
  <si>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</si>
  <si>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</si>
  <si>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</si>
  <si>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</si>
  <si>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</si>
  <si>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</si>
  <si>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</si>
  <si>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</si>
  <si>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</si>
  <si>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</si>
  <si>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</si>
  <si>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</si>
  <si>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</si>
  <si>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</si>
  <si>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</si>
  <si>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</si>
  <si>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</si>
  <si>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</si>
  <si>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</si>
  <si>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</si>
  <si>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</si>
  <si>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</si>
  <si>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</si>
  <si>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</si>
  <si>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</si>
  <si>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</si>
  <si>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</si>
  <si>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</si>
  <si>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</si>
  <si>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</si>
  <si>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</si>
  <si>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</si>
  <si>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</si>
  <si>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</si>
  <si>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</si>
  <si>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</si>
  <si>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</si>
  <si>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</si>
  <si>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</si>
  <si>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</si>
  <si>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</si>
  <si>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</si>
  <si>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</si>
  <si>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</si>
  <si>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</si>
  <si>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</si>
  <si>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</si>
  <si>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</si>
  <si>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</si>
  <si>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</si>
  <si>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</si>
  <si>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</si>
  <si>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</si>
  <si>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</si>
  <si>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</si>
  <si>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</si>
  <si>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</si>
  <si>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</si>
  <si>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</si>
  <si>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</si>
  <si>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</si>
  <si>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</si>
  <si>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</si>
  <si>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</si>
  <si>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</si>
  <si>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</si>
  <si>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</si>
  <si>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</si>
  <si>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</si>
  <si>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</si>
  <si>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</si>
  <si>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</si>
  <si>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</si>
  <si>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</si>
  <si>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</si>
  <si>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</si>
  <si>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</si>
  <si>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</si>
  <si>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</si>
  <si>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</si>
  <si>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</si>
  <si>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</si>
  <si>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</si>
  <si>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</si>
  <si>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</si>
  <si>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</si>
  <si>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</si>
  <si>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</si>
  <si>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</si>
  <si>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</si>
  <si>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</si>
  <si>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</si>
  <si>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</si>
  <si>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</si>
  <si>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</si>
  <si>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</si>
  <si>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</si>
  <si>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</si>
  <si>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</si>
  <si>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</si>
  <si>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</si>
  <si>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</si>
  <si>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</si>
  <si>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</si>
  <si>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</si>
  <si>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</si>
  <si>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</si>
  <si>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</si>
  <si>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</si>
  <si>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</si>
  <si>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</si>
  <si>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</si>
  <si>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</si>
  <si>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</si>
  <si>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</si>
  <si>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</si>
  <si>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</si>
  <si>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</si>
  <si>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</si>
  <si>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</si>
  <si>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</si>
  <si>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</si>
  <si>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</si>
  <si>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</si>
  <si>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</si>
  <si>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</si>
  <si>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</si>
  <si>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</si>
  <si>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</si>
  <si>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</si>
  <si>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</si>
  <si>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</si>
  <si>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</si>
  <si>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</si>
  <si>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</si>
  <si>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</si>
  <si>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</si>
  <si>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</si>
  <si>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</si>
  <si>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</si>
  <si>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</si>
  <si>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</si>
  <si>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</si>
  <si>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</si>
  <si>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</si>
  <si>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</si>
  <si>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</si>
  <si>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</si>
  <si>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</si>
  <si>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</si>
  <si>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</si>
  <si>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</si>
  <si>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</si>
  <si>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</si>
  <si>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</si>
  <si>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</si>
  <si>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</si>
  <si>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</si>
  <si>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</si>
  <si>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</si>
  <si>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</si>
  <si>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</si>
  <si>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</si>
  <si>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</si>
  <si>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</si>
  <si>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</si>
  <si>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</si>
  <si>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</si>
  <si>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</si>
  <si>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</si>
  <si>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</si>
  <si>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</si>
  <si>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</si>
  <si>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</si>
  <si>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</si>
  <si>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</si>
  <si>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</si>
  <si>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</si>
  <si>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</si>
  <si>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</si>
  <si>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</si>
  <si>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</si>
  <si>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</si>
  <si>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</si>
  <si>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</si>
  <si>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</si>
  <si>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</si>
  <si>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</si>
  <si>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</si>
  <si>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</si>
  <si>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</si>
  <si>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</si>
  <si>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</si>
  <si>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</si>
  <si>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</si>
  <si>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</si>
  <si>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</si>
  <si>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</si>
  <si>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</si>
  <si>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</si>
  <si>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</si>
  <si>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</si>
  <si>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</si>
  <si>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</si>
  <si>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</si>
  <si>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</si>
  <si>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</si>
  <si>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</si>
  <si>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</si>
  <si>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</si>
  <si>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</si>
  <si>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</si>
  <si>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</si>
  <si>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</si>
  <si>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</si>
  <si>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</si>
  <si>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</si>
  <si>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</si>
  <si>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</si>
  <si>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</si>
  <si>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</si>
  <si>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</si>
  <si>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</si>
  <si>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</si>
  <si>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</si>
  <si>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</si>
  <si>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</si>
  <si>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</si>
  <si>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</si>
  <si>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</si>
  <si>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</si>
  <si>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</si>
  <si>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</si>
  <si>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</si>
  <si>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</si>
  <si>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</si>
  <si>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</si>
  <si>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</si>
  <si>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</si>
  <si>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</si>
  <si>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</si>
  <si>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</si>
  <si>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</si>
  <si>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</si>
  <si>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</si>
  <si>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</si>
  <si>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</si>
  <si>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</si>
  <si>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</si>
  <si>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</si>
  <si>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</si>
  <si>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</si>
  <si>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</si>
  <si>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</si>
  <si>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</si>
  <si>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</si>
  <si>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</si>
  <si>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</si>
  <si>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</si>
  <si>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</si>
  <si>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</si>
  <si>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</si>
  <si>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</si>
  <si>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</si>
  <si>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</si>
  <si>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</si>
  <si>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</si>
  <si>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</si>
  <si>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</si>
  <si>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</si>
  <si>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</si>
  <si>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</si>
  <si>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</si>
  <si>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</si>
  <si>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</si>
  <si>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</si>
  <si>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</si>
  <si>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</si>
  <si>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</si>
  <si>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</si>
  <si>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</si>
  <si>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</si>
  <si>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</si>
  <si>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</si>
  <si>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</si>
  <si>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</si>
  <si>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</si>
  <si>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</si>
  <si>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</si>
  <si>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</si>
  <si>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</si>
  <si>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</si>
  <si>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</si>
  <si>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</si>
  <si>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</si>
  <si>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</si>
  <si>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</si>
  <si>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</si>
  <si>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</si>
  <si>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</si>
  <si>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</si>
  <si>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</si>
  <si>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</si>
  <si>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</si>
  <si>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</si>
  <si>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</si>
  <si>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</si>
  <si>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</si>
  <si>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</si>
  <si>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</si>
  <si>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</si>
  <si>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</si>
  <si>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</si>
  <si>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</si>
  <si>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</si>
  <si>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</si>
  <si>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</si>
  <si>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</si>
  <si>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</si>
  <si>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</si>
  <si>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</si>
  <si>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</si>
  <si>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</si>
  <si>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</si>
  <si>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</si>
  <si>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</si>
  <si>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</si>
  <si>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</si>
  <si>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</si>
  <si>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</si>
  <si>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</si>
  <si>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</si>
  <si>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</si>
  <si>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</si>
  <si>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</si>
  <si>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</si>
  <si>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</si>
  <si>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</si>
  <si>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</si>
  <si>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</si>
  <si>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</si>
  <si>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</si>
  <si>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</si>
  <si>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</si>
  <si>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</si>
  <si>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</si>
  <si>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</si>
  <si>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</si>
  <si>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</si>
  <si>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</si>
  <si>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</si>
  <si>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</si>
  <si>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</si>
  <si>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</si>
  <si>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</si>
  <si>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</si>
  <si>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</si>
  <si>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</si>
  <si>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</si>
  <si>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</si>
  <si>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</si>
  <si>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</si>
  <si>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</si>
  <si>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</si>
  <si>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</si>
  <si>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</si>
  <si>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</si>
  <si>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</si>
  <si>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</si>
  <si>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</si>
  <si>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</si>
  <si>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</si>
  <si>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</si>
  <si>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</si>
  <si>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</si>
  <si>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</si>
  <si>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</si>
  <si>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</si>
  <si>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</si>
  <si>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</si>
  <si>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</si>
  <si>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</si>
  <si>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</si>
  <si>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</si>
  <si>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</si>
  <si>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</si>
  <si>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</si>
  <si>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</si>
  <si>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</si>
  <si>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</si>
  <si>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</si>
  <si>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</si>
  <si>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</si>
  <si>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</si>
  <si>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</si>
  <si>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</si>
  <si>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</si>
  <si>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</si>
  <si>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</si>
  <si>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</si>
  <si>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</si>
  <si>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</si>
  <si>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</si>
  <si>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</si>
  <si>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</si>
  <si>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</si>
  <si>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</si>
  <si>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</si>
  <si>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</si>
  <si>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</si>
  <si>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</si>
  <si>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</si>
  <si>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</si>
  <si>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</si>
  <si>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</si>
  <si>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</si>
  <si>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</si>
  <si>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</si>
  <si>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</si>
  <si>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</si>
  <si>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</si>
  <si>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</si>
  <si>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</si>
  <si>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</si>
  <si>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</si>
  <si>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</si>
  <si>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</si>
  <si>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</si>
  <si>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</si>
  <si>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</si>
  <si>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</si>
  <si>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</si>
  <si>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</si>
  <si>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</si>
  <si>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</si>
  <si>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</si>
  <si>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</si>
  <si>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</si>
  <si>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</si>
  <si>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</si>
  <si>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</si>
  <si>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</si>
  <si>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</si>
  <si>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</si>
  <si>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</si>
  <si>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</si>
  <si>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</si>
  <si>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</si>
  <si>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</si>
  <si>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</si>
  <si>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</si>
  <si>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</si>
  <si>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</si>
  <si>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</si>
  <si>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</si>
  <si>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</si>
  <si>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</si>
  <si>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</si>
  <si>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</si>
  <si>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</si>
  <si>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</si>
  <si>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</si>
  <si>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</si>
  <si>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</si>
  <si>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</si>
  <si>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</si>
  <si>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</si>
  <si>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</si>
  <si>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</si>
  <si>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</si>
  <si>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</si>
  <si>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</si>
  <si>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</si>
  <si>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</si>
  <si>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</si>
  <si>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</si>
  <si>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</si>
  <si>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</si>
  <si>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</si>
  <si>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</si>
  <si>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</si>
  <si>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</si>
  <si>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</si>
  <si>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</si>
  <si>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</si>
  <si>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</si>
  <si>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</si>
  <si>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</si>
  <si>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</si>
  <si>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</si>
  <si>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</si>
  <si>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</si>
  <si>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</si>
  <si>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</si>
  <si>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</si>
  <si>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</si>
  <si>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</si>
  <si>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</si>
  <si>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</si>
  <si>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</si>
  <si>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</si>
  <si>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</si>
  <si>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</si>
  <si>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</si>
  <si>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</si>
  <si>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</si>
  <si>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</si>
  <si>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</si>
  <si>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</si>
  <si>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</si>
  <si>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</si>
  <si>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</si>
  <si>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</si>
  <si>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</si>
  <si>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</si>
  <si>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</si>
  <si>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</si>
  <si>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</si>
  <si>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</si>
  <si>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</si>
  <si>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</si>
  <si>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</si>
  <si>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</si>
  <si>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</si>
  <si>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</si>
  <si>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</si>
  <si>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</si>
  <si>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</si>
  <si>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</si>
  <si>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</si>
  <si>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</si>
  <si>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</si>
  <si>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</si>
  <si>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</si>
  <si>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</si>
  <si>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</si>
  <si>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</si>
  <si>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</si>
  <si>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</si>
  <si>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</si>
  <si>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</si>
  <si>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</si>
  <si>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</si>
  <si>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</si>
  <si>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</si>
  <si>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</si>
  <si>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</si>
  <si>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</si>
  <si>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</si>
  <si>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</si>
  <si>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</si>
  <si>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</si>
  <si>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</si>
  <si>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</si>
  <si>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</si>
  <si>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</si>
  <si>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</si>
  <si>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</si>
  <si>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</si>
  <si>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</si>
  <si>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</si>
  <si>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</si>
  <si>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</si>
  <si>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</si>
  <si>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</si>
  <si>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</si>
  <si>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</si>
  <si>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</si>
  <si>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</si>
  <si>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</si>
  <si>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</si>
  <si>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</si>
  <si>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</si>
  <si>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</si>
  <si>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</si>
  <si>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</si>
  <si>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</si>
  <si>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</si>
  <si>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</si>
  <si>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</si>
  <si>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</si>
  <si>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</si>
  <si>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</si>
  <si>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</si>
  <si>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</si>
  <si>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</si>
  <si>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</si>
  <si>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</si>
  <si>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</si>
  <si>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</si>
  <si>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</si>
  <si>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</si>
  <si>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</si>
  <si>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</si>
  <si>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</si>
  <si>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</si>
  <si>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</si>
  <si>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</si>
  <si>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</si>
  <si>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</si>
  <si>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</si>
  <si>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</si>
  <si>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</si>
  <si>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</si>
  <si>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</si>
  <si>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</si>
  <si>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</si>
  <si>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</si>
  <si>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</si>
  <si>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</si>
  <si>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</si>
  <si>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</si>
  <si>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</si>
  <si>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</si>
  <si>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</si>
  <si>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</si>
  <si>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</si>
  <si>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</si>
  <si>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</si>
  <si>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</si>
  <si>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</si>
  <si>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</si>
  <si>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</si>
  <si>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</si>
  <si>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</si>
  <si>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</si>
  <si>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</si>
  <si>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</si>
  <si>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</si>
  <si>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</si>
  <si>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</si>
  <si>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</si>
  <si>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</si>
  <si>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</si>
  <si>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</si>
  <si>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</si>
  <si>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</si>
  <si>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</si>
  <si>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</si>
  <si>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</si>
  <si>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</si>
  <si>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</si>
  <si>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</si>
  <si>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</si>
  <si>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</si>
  <si>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</si>
  <si>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</si>
  <si>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</si>
  <si>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</si>
  <si>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</si>
  <si>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</si>
  <si>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</si>
  <si>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</si>
  <si>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</si>
  <si>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</si>
  <si>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</si>
  <si>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</si>
  <si>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</si>
  <si>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</si>
  <si>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</si>
  <si>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</si>
  <si>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</si>
  <si>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</si>
  <si>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</si>
  <si>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</si>
  <si>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</si>
  <si>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</si>
  <si>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</si>
  <si>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</si>
  <si>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</si>
  <si>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</si>
  <si>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</si>
  <si>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</si>
  <si>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</si>
  <si>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</si>
  <si>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</si>
  <si>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</si>
  <si>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</si>
  <si>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</si>
  <si>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</si>
  <si>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</si>
  <si>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</si>
  <si>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</si>
  <si>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</si>
  <si>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</si>
  <si>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</si>
  <si>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</si>
  <si>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</si>
  <si>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</si>
  <si>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</si>
  <si>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</si>
  <si>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</si>
  <si>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</si>
  <si>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</si>
  <si>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</si>
  <si>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</si>
  <si>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</si>
  <si>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</si>
  <si>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</si>
  <si>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</si>
  <si>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</si>
  <si>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</si>
  <si>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</si>
  <si>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</si>
  <si>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</si>
  <si>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</si>
  <si>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</si>
  <si>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</si>
  <si>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</si>
  <si>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</si>
  <si>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</si>
  <si>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</si>
  <si>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</si>
  <si>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</si>
  <si>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</si>
  <si>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</si>
  <si>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</si>
  <si>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</si>
  <si>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</si>
  <si>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</si>
  <si>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</si>
  <si>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</si>
  <si>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</si>
  <si>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</si>
  <si>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</si>
  <si>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</si>
  <si>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</si>
  <si>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</si>
  <si>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</si>
  <si>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</si>
  <si>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</si>
  <si>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</si>
  <si>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</si>
  <si>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</si>
  <si>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</si>
  <si>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</si>
  <si>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</si>
  <si>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</si>
  <si>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</si>
  <si>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</si>
  <si>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</si>
  <si>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</si>
  <si>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</si>
  <si>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</si>
  <si>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</si>
  <si>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</si>
  <si>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</si>
  <si>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</si>
  <si>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</si>
  <si>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</si>
  <si>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</si>
  <si>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</si>
  <si>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</si>
  <si>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</si>
  <si>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</si>
  <si>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</si>
  <si>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</si>
  <si>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</si>
  <si>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</si>
  <si>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</si>
  <si>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</si>
  <si>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</si>
  <si>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</si>
  <si>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</si>
  <si>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</si>
  <si>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</si>
  <si>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</si>
  <si>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</si>
  <si>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</si>
  <si>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</si>
  <si>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</si>
  <si>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</si>
  <si>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</si>
  <si>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</si>
  <si>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</si>
  <si>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</si>
  <si>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</si>
  <si>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</si>
  <si>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</si>
  <si>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</si>
  <si>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</si>
  <si>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</si>
  <si>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</si>
  <si>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</si>
  <si>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</si>
  <si>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</si>
  <si>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</si>
  <si>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</si>
  <si>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</si>
  <si>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</si>
  <si>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</si>
  <si>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</si>
  <si>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</si>
  <si>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</si>
  <si>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</si>
  <si>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</si>
  <si>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</si>
  <si>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</si>
  <si>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</si>
  <si>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</si>
  <si>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</si>
  <si>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</si>
  <si>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</si>
  <si>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</si>
  <si>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</si>
  <si>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</si>
  <si>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</si>
  <si>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</si>
  <si>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</si>
  <si>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</si>
  <si>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</si>
  <si>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</si>
  <si>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</si>
  <si>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</si>
  <si>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</si>
  <si>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</si>
  <si>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</si>
  <si>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</si>
  <si>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</si>
  <si>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</si>
  <si>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</si>
  <si>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</si>
  <si>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</si>
  <si>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</si>
  <si>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</si>
  <si>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</si>
  <si>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</si>
  <si>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</si>
  <si>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</si>
  <si>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</si>
  <si>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</si>
  <si>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</si>
  <si>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</si>
  <si>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</si>
  <si>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</si>
  <si>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</si>
  <si>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</si>
  <si>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</si>
  <si>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</si>
  <si>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</si>
  <si>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</si>
  <si>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</si>
  <si>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</si>
  <si>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</si>
  <si>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</si>
  <si>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</si>
  <si>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</si>
  <si>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</si>
  <si>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</si>
  <si>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</si>
  <si>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</si>
  <si>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</si>
  <si>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</si>
  <si>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</si>
  <si>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</si>
  <si>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</si>
  <si>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</si>
  <si>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</si>
  <si>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</si>
  <si>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</si>
  <si>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</si>
  <si>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</si>
  <si>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</si>
  <si>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</si>
  <si>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</si>
  <si>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</si>
  <si>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</si>
  <si>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</si>
  <si>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</si>
  <si>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</si>
  <si>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</si>
  <si>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</si>
  <si>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</si>
  <si>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</si>
  <si>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</si>
  <si>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</si>
  <si>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</si>
  <si>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</si>
  <si>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</si>
  <si>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</si>
  <si>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</si>
  <si>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</si>
  <si>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</si>
  <si>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</si>
  <si>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</si>
  <si>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</si>
  <si>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</si>
  <si>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</si>
  <si>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</si>
  <si>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</si>
  <si>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</si>
  <si>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</si>
  <si>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</si>
  <si>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</si>
  <si>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</si>
  <si>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</si>
  <si>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</si>
  <si>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</si>
  <si>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</si>
  <si>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</si>
  <si>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</si>
  <si>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</si>
  <si>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</si>
  <si>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</si>
  <si>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</si>
  <si>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</si>
  <si>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</si>
  <si>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</si>
  <si>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</si>
  <si>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</si>
  <si>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</si>
  <si>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</si>
  <si>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</si>
  <si>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</si>
  <si>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</si>
  <si>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</si>
  <si>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</si>
  <si>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</si>
  <si>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</si>
  <si>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</si>
  <si>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</si>
  <si>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</si>
  <si>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</si>
  <si>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</si>
  <si>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</si>
  <si>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</si>
  <si>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</si>
  <si>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</si>
  <si>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</si>
  <si>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</si>
  <si>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</si>
  <si>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</si>
  <si>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</si>
  <si>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</si>
  <si>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</si>
  <si>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</si>
  <si>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</si>
  <si>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</si>
  <si>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</si>
  <si>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</si>
  <si>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</si>
  <si>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</si>
  <si>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</si>
  <si>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</si>
  <si>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</si>
  <si>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</si>
  <si>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</si>
  <si>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</si>
  <si>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</si>
  <si>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</si>
  <si>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</si>
  <si>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</si>
  <si>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</si>
  <si>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</si>
  <si>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</si>
  <si>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</si>
  <si>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</si>
  <si>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</si>
  <si>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</si>
  <si>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</si>
  <si>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</si>
  <si>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</si>
  <si>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</si>
  <si>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</si>
  <si>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</si>
  <si>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</si>
  <si>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</si>
  <si>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</si>
  <si>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</si>
  <si>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</si>
  <si>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</si>
  <si>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</si>
  <si>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</si>
  <si>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</si>
  <si>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</si>
  <si>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</si>
  <si>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</si>
  <si>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</si>
  <si>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</si>
  <si>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</si>
  <si>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</si>
  <si>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</si>
  <si>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</si>
  <si>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</si>
  <si>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</si>
  <si>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</si>
  <si>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</si>
  <si>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</si>
  <si>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</si>
  <si>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</si>
  <si>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</si>
  <si>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</si>
  <si>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</si>
  <si>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</si>
  <si>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</si>
  <si>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</si>
  <si>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</si>
  <si>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</si>
  <si>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</si>
  <si>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</si>
  <si>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</si>
  <si>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</si>
  <si>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</si>
  <si>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</si>
  <si>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</si>
  <si>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</si>
  <si>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</si>
  <si>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</si>
  <si>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</si>
  <si>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</si>
  <si>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</si>
  <si>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</si>
  <si>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</si>
  <si>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</si>
  <si>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</si>
  <si>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</si>
  <si>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</si>
  <si>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</si>
  <si>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</si>
  <si>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</si>
  <si>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</si>
  <si>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</si>
  <si>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</si>
  <si>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</si>
  <si>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</si>
  <si>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</si>
  <si>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</si>
  <si>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</si>
  <si>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</si>
  <si>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</si>
  <si>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</si>
  <si>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</si>
  <si>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</si>
  <si>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</si>
  <si>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</si>
  <si>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</si>
  <si>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</si>
  <si>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</si>
  <si>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</si>
  <si>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</si>
  <si>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</si>
  <si>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</si>
  <si>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</si>
  <si>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</si>
  <si>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</si>
  <si>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</si>
  <si>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</si>
  <si>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</si>
  <si>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</si>
  <si>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</si>
  <si>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</si>
  <si>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</si>
  <si>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</si>
  <si>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</si>
  <si>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</si>
  <si>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</si>
  <si>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</si>
  <si>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</si>
  <si>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</si>
  <si>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</si>
  <si>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</si>
  <si>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</si>
  <si>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</si>
  <si>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</si>
  <si>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</si>
  <si>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</si>
  <si>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</si>
  <si>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</si>
  <si>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</si>
  <si>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</si>
  <si>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</si>
  <si>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</si>
  <si>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</si>
  <si>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</si>
  <si>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</si>
  <si>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</si>
  <si>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</si>
  <si>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</si>
  <si>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</si>
  <si>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</si>
  <si>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</si>
  <si>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</si>
  <si>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</si>
  <si>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</si>
  <si>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</si>
  <si>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</si>
  <si>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</si>
  <si>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</si>
  <si>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</si>
  <si>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</si>
  <si>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</si>
  <si>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</si>
  <si>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</si>
  <si>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</si>
  <si>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</si>
  <si>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</si>
  <si>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</si>
  <si>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</si>
  <si>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</si>
  <si>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</si>
  <si>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</si>
  <si>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</si>
  <si>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</si>
  <si>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</si>
  <si>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</si>
  <si>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</si>
  <si>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</si>
  <si>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</si>
  <si>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</si>
  <si>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</si>
  <si>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</si>
  <si>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</si>
  <si>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</si>
  <si>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</si>
  <si>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</si>
  <si>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</si>
  <si>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</si>
  <si>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</si>
  <si>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</si>
  <si>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</si>
  <si>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</si>
  <si>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</si>
  <si>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</si>
  <si>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</si>
  <si>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</si>
  <si>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</si>
  <si>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</si>
  <si>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</si>
  <si>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</si>
  <si>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</si>
  <si>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</si>
  <si>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</si>
  <si>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</si>
  <si>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</si>
  <si>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</si>
  <si>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</si>
  <si>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</si>
  <si>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</si>
  <si>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</si>
  <si>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</si>
  <si>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</si>
  <si>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</si>
  <si>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</si>
  <si>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</si>
  <si>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</si>
  <si>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</si>
  <si>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</si>
  <si>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</si>
  <si>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</si>
  <si>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</si>
  <si>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</si>
  <si>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</si>
  <si>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</si>
  <si>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</si>
  <si>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</si>
  <si>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</si>
  <si>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</si>
  <si>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</si>
  <si>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</si>
  <si>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</si>
  <si>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</si>
  <si>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</si>
  <si>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</si>
  <si>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</si>
  <si>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</si>
  <si>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</si>
  <si>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</si>
  <si>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</si>
  <si>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</si>
  <si>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</si>
  <si>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</si>
  <si>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</si>
  <si>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</si>
  <si>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</si>
  <si>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</si>
  <si>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</si>
  <si>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</si>
  <si>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</si>
  <si>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</si>
  <si>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</si>
  <si>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</si>
  <si>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</si>
  <si>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</si>
  <si>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</si>
  <si>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</si>
  <si>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</si>
  <si>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</si>
  <si>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</si>
  <si>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</si>
  <si>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</si>
  <si>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</si>
  <si>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</si>
  <si>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</si>
  <si>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</si>
  <si>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</si>
  <si>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</si>
  <si>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</si>
  <si>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</si>
  <si>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</si>
  <si>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</si>
  <si>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</si>
  <si>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</si>
  <si>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</si>
  <si>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</si>
  <si>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</si>
  <si>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</si>
  <si>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</si>
  <si>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</si>
  <si>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</si>
  <si>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</si>
  <si>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</si>
  <si>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</si>
  <si>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</si>
  <si>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</si>
  <si>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</si>
  <si>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</si>
  <si>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</si>
  <si>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</si>
  <si>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</si>
  <si>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</si>
  <si>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</si>
  <si>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</si>
  <si>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</si>
  <si>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</si>
  <si>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</si>
  <si>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</si>
  <si>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</si>
  <si>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</si>
  <si>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</si>
  <si>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</si>
  <si>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</si>
  <si>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</si>
  <si>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</si>
  <si>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</si>
  <si>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</si>
  <si>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</si>
  <si>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</si>
  <si>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</si>
  <si>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</si>
  <si>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</si>
  <si>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</si>
  <si>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</si>
  <si>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</si>
  <si>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</si>
  <si>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</si>
  <si>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</si>
  <si>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</si>
  <si>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</si>
  <si>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</si>
  <si>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</si>
  <si>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</si>
  <si>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</si>
  <si>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</si>
  <si>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</si>
  <si>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</si>
  <si>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</si>
  <si>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</si>
  <si>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</si>
  <si>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</si>
  <si>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</si>
  <si>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</si>
  <si>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</si>
  <si>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</si>
  <si>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</si>
  <si>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</si>
  <si>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</si>
  <si>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</si>
  <si>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</si>
  <si>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</si>
  <si>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</si>
  <si>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</si>
  <si>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</si>
  <si>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</si>
  <si>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</si>
  <si>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</si>
  <si>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</si>
  <si>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</si>
  <si>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</si>
  <si>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</si>
  <si>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</si>
  <si>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</si>
  <si>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</si>
  <si>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</si>
  <si>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</si>
  <si>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</si>
  <si>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</si>
  <si>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</si>
  <si>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</si>
  <si>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</si>
  <si>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</si>
  <si>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</si>
  <si>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</si>
  <si>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</si>
  <si>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</si>
  <si>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</si>
  <si>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</si>
  <si>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</si>
  <si>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</si>
  <si>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</si>
  <si>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</si>
  <si>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</si>
  <si>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</si>
  <si>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</si>
  <si>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</si>
  <si>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</si>
  <si>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</si>
  <si>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</si>
  <si>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</si>
  <si>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</si>
  <si>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</si>
  <si>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</si>
  <si>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</si>
  <si>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</si>
  <si>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</si>
  <si>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</si>
  <si>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</si>
  <si>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</si>
  <si>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</si>
  <si>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</si>
  <si>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</si>
  <si>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</si>
  <si>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</si>
  <si>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</si>
  <si>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</si>
  <si>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</si>
  <si>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</si>
  <si>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</si>
  <si>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</si>
  <si>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</si>
  <si>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</si>
  <si>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</si>
  <si>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</si>
  <si>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</si>
  <si>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</si>
  <si>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</si>
  <si>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</si>
  <si>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</si>
  <si>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</si>
  <si>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</si>
  <si>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</si>
  <si>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</si>
  <si>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</si>
  <si>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</si>
  <si>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</si>
  <si>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</si>
  <si>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</si>
  <si>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</si>
  <si>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</si>
  <si>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</si>
  <si>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</si>
  <si>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</si>
  <si>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</si>
  <si>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</si>
  <si>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</si>
  <si>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</si>
  <si>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</si>
  <si>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</si>
  <si>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</si>
  <si>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</si>
  <si>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</si>
  <si>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</si>
  <si>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</si>
  <si>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</si>
  <si>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</si>
  <si>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</si>
  <si>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</si>
  <si>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</si>
  <si>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</si>
  <si>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</si>
  <si>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</si>
  <si>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</si>
  <si>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</si>
  <si>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</si>
  <si>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</si>
  <si>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</si>
  <si>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</si>
  <si>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</si>
  <si>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</si>
  <si>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</si>
  <si>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</si>
  <si>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</si>
  <si>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</si>
  <si>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</si>
  <si>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</si>
  <si>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</si>
  <si>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</si>
  <si>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</si>
  <si>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</si>
  <si>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</si>
  <si>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</si>
  <si>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</si>
  <si>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</si>
  <si>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</si>
  <si>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</si>
  <si>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</si>
  <si>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</si>
  <si>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</si>
  <si>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</si>
  <si>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</si>
  <si>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</si>
  <si>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</si>
  <si>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</si>
  <si>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</si>
  <si>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</si>
  <si>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</si>
  <si>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</si>
  <si>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</si>
  <si>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</si>
  <si>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</si>
  <si>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</si>
  <si>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</si>
  <si>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</si>
  <si>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</si>
  <si>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</si>
  <si>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</si>
  <si>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</si>
  <si>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</si>
  <si>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</si>
  <si>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</si>
  <si>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</si>
  <si>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</si>
  <si>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</si>
  <si>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</si>
  <si>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</si>
  <si>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</si>
  <si>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</si>
  <si>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</si>
  <si>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</si>
  <si>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</si>
  <si>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</si>
  <si>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</si>
  <si>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</si>
  <si>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</si>
  <si>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</si>
  <si>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</si>
  <si>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</si>
  <si>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</si>
  <si>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</si>
  <si>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</si>
  <si>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</si>
  <si>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</si>
  <si>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</si>
  <si>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</si>
  <si>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</si>
  <si>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</si>
  <si>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</si>
  <si>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</si>
  <si>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</si>
  <si>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</si>
  <si>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</si>
  <si>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</si>
  <si>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</si>
  <si>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</si>
  <si>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</si>
  <si>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</si>
  <si>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</si>
  <si>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</si>
  <si>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</si>
  <si>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</si>
  <si>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</si>
  <si>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</si>
  <si>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</si>
  <si>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</si>
  <si>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</si>
  <si>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</si>
  <si>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</si>
  <si>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</si>
  <si>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</si>
  <si>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</si>
  <si>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</si>
  <si>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</si>
  <si>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</si>
  <si>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</si>
  <si>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</si>
  <si>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</si>
  <si>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</si>
  <si>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</si>
  <si>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</si>
  <si>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</si>
  <si>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</si>
  <si>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</si>
  <si>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</si>
  <si>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</si>
  <si>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</si>
  <si>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</si>
  <si>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</si>
  <si>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</si>
  <si>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</si>
  <si>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</si>
  <si>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</si>
  <si>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</si>
  <si>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</si>
  <si>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</si>
  <si>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</si>
  <si>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</si>
  <si>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</si>
  <si>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</si>
  <si>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</si>
  <si>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</si>
  <si>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</si>
  <si>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</si>
  <si>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</si>
  <si>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</si>
  <si>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</si>
  <si>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</si>
  <si>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</si>
  <si>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</si>
  <si>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</si>
  <si>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</si>
  <si>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</si>
  <si>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</si>
  <si>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</si>
  <si>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</si>
  <si>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</si>
  <si>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</si>
  <si>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</si>
  <si>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</si>
  <si>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</si>
  <si>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</si>
  <si>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</si>
  <si>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</si>
  <si>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</si>
  <si>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</si>
  <si>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</si>
  <si>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</si>
  <si>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</si>
  <si>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</si>
  <si>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</si>
  <si>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</si>
  <si>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</si>
  <si>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</si>
  <si>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</si>
  <si>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</si>
  <si>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</si>
  <si>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</si>
  <si>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</si>
  <si>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</si>
  <si>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</si>
  <si>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</si>
  <si>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</si>
  <si>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</si>
  <si>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</si>
  <si>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</si>
  <si>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</si>
  <si>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</si>
  <si>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</si>
  <si>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</si>
  <si>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</si>
  <si>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</si>
  <si>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</si>
  <si>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</si>
  <si>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</si>
  <si>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</si>
  <si>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</si>
  <si>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</si>
  <si>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</si>
  <si>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</si>
  <si>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</si>
  <si>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</si>
  <si>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</si>
  <si>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</si>
  <si>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</si>
  <si>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</si>
  <si>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</si>
  <si>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</si>
  <si>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</si>
  <si>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</si>
  <si>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</si>
  <si>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</si>
  <si>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</si>
  <si>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</si>
  <si>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</si>
  <si>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</si>
  <si>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</si>
  <si>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</si>
  <si>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</si>
  <si>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</si>
  <si>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</si>
  <si>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</si>
  <si>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</si>
  <si>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</si>
  <si>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</si>
  <si>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</si>
  <si>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</si>
  <si>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</si>
  <si>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</si>
  <si>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</si>
  <si>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</si>
  <si>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</si>
  <si>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</si>
  <si>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</si>
  <si>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</si>
  <si>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</si>
  <si>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</si>
  <si>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</si>
  <si>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</si>
  <si>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</si>
  <si>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</si>
  <si>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</si>
  <si>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</si>
  <si>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</si>
  <si>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</si>
  <si>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</si>
  <si>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</si>
  <si>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</si>
  <si>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</si>
  <si>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</si>
  <si>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</si>
  <si>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</si>
  <si>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</si>
  <si>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</si>
  <si>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</si>
  <si>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</si>
  <si>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</si>
  <si>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</si>
  <si>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</si>
  <si>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</si>
  <si>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</si>
  <si>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</si>
  <si>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</si>
  <si>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</si>
  <si>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</si>
  <si>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</si>
  <si>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</si>
  <si>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</si>
  <si>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</si>
  <si>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</si>
  <si>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</si>
  <si>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</si>
  <si>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</si>
  <si>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</si>
  <si>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</si>
  <si>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</si>
  <si>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</si>
  <si>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</si>
  <si>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</si>
  <si>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</si>
  <si>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</si>
  <si>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</si>
  <si>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</si>
  <si>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</si>
  <si>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</si>
  <si>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</si>
  <si>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</si>
  <si>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</si>
  <si>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</si>
  <si>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</si>
  <si>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</si>
  <si>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</si>
  <si>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</si>
  <si>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</si>
  <si>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</si>
  <si>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</si>
  <si>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</si>
  <si>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</si>
  <si>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</si>
  <si>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</si>
  <si>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</si>
  <si>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</si>
  <si>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</si>
  <si>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</si>
  <si>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</si>
  <si>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</si>
  <si>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</si>
  <si>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</si>
  <si>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</si>
  <si>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</si>
  <si>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</si>
  <si>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</si>
  <si>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</si>
  <si>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</si>
  <si>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</si>
  <si>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</si>
  <si>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</si>
  <si>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</si>
  <si>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</si>
  <si>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</si>
  <si>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</si>
  <si>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</si>
  <si>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</si>
  <si>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</si>
  <si>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</si>
  <si>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</si>
  <si>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</si>
  <si>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</si>
  <si>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</si>
  <si>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</si>
  <si>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</si>
  <si>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</si>
  <si>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</si>
  <si>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</si>
  <si>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</si>
  <si>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</si>
  <si>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</si>
  <si>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</si>
  <si>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</si>
  <si>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</si>
  <si>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</si>
  <si>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</si>
  <si>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</si>
  <si>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</si>
  <si>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</si>
  <si>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</si>
  <si>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</si>
  <si>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</si>
  <si>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</si>
  <si>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</si>
  <si>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</si>
  <si>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</si>
  <si>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</si>
  <si>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</si>
  <si>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</si>
  <si>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</si>
  <si>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</si>
  <si>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</si>
  <si>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</si>
  <si>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</si>
  <si>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</si>
  <si>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</si>
  <si>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</si>
  <si>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</si>
  <si>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</si>
  <si>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</si>
  <si>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</si>
  <si>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</si>
  <si>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</si>
  <si>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</si>
  <si>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</si>
  <si>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</si>
  <si>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</si>
  <si>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</si>
  <si>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</si>
  <si>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</si>
  <si>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</si>
  <si>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</si>
  <si>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</si>
  <si>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</si>
  <si>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</si>
  <si>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</si>
  <si>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</si>
  <si>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</si>
  <si>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</si>
  <si>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</si>
  <si>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</si>
  <si>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</si>
  <si>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</si>
  <si>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</si>
  <si>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</si>
  <si>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</si>
  <si>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</si>
  <si>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</si>
  <si>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</si>
  <si>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</si>
  <si>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</si>
  <si>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</si>
  <si>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</si>
  <si>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</si>
  <si>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</si>
  <si>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</si>
  <si>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</si>
  <si>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</si>
  <si>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</si>
  <si>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</si>
  <si>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</si>
  <si>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</si>
  <si>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</si>
  <si>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</si>
  <si>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</si>
  <si>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</si>
  <si>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</si>
  <si>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</si>
  <si>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</si>
  <si>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</si>
  <si>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</si>
  <si>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</si>
  <si>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</si>
  <si>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</si>
  <si>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</si>
  <si>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</si>
  <si>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</si>
  <si>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</si>
  <si>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</si>
  <si>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</si>
  <si>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</si>
  <si>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</si>
  <si>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</si>
  <si>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</si>
  <si>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</si>
  <si>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</si>
  <si>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</si>
  <si>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</si>
  <si>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</si>
  <si>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</si>
  <si>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</si>
  <si>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</si>
  <si>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</si>
  <si>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</si>
  <si>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</si>
  <si>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</si>
  <si>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</si>
  <si>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</si>
  <si>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</si>
  <si>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</si>
  <si>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</si>
  <si>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</si>
  <si>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</si>
  <si>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</si>
  <si>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</si>
  <si>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</si>
  <si>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</si>
  <si>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</si>
  <si>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</si>
  <si>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</si>
  <si>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</si>
  <si>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</si>
  <si>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</si>
  <si>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</si>
  <si>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</si>
  <si>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</si>
  <si>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</si>
  <si>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</si>
  <si>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</si>
  <si>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</si>
  <si>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</si>
  <si>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</si>
  <si>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</si>
  <si>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</si>
  <si>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</si>
  <si>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</si>
  <si>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</si>
  <si>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</si>
  <si>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</si>
  <si>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</si>
  <si>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</si>
  <si>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</si>
  <si>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</si>
  <si>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</si>
  <si>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</si>
  <si>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</si>
  <si>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</si>
  <si>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</si>
  <si>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</si>
  <si>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</si>
  <si>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</si>
  <si>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</si>
  <si>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</si>
  <si>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</si>
  <si>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</si>
  <si>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</si>
  <si>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</si>
  <si>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</si>
  <si>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</si>
  <si>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</si>
  <si>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</si>
  <si>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</si>
  <si>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</si>
  <si>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</si>
  <si>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</si>
  <si>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</si>
  <si>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</si>
  <si>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</si>
  <si>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</si>
  <si>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</si>
  <si>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</si>
  <si>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</si>
  <si>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</si>
  <si>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</si>
  <si>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</si>
  <si>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</si>
  <si>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</si>
  <si>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</si>
  <si>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</si>
  <si>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</si>
  <si>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</si>
  <si>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</si>
  <si>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</si>
  <si>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</si>
  <si>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</si>
  <si>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</si>
  <si>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</si>
  <si>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</si>
  <si>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</si>
  <si>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</si>
  <si>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</si>
  <si>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</si>
  <si>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</si>
  <si>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</si>
  <si>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</si>
  <si>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</si>
  <si>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</si>
  <si>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</si>
  <si>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</si>
  <si>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</si>
  <si>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</si>
  <si>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</si>
  <si>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</si>
  <si>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</si>
  <si>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</si>
  <si>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</si>
  <si>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</si>
  <si>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</si>
  <si>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</si>
  <si>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</si>
  <si>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</si>
  <si>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</si>
  <si>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</si>
  <si>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</si>
  <si>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</si>
  <si>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</si>
  <si>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</si>
  <si>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</si>
  <si>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</si>
  <si>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</si>
  <si>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</si>
  <si>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</si>
  <si>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</si>
  <si>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</si>
  <si>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</si>
  <si>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</si>
  <si>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</si>
  <si>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</si>
  <si>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</si>
  <si>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</si>
  <si>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</si>
  <si>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</si>
  <si>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</si>
  <si>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</si>
  <si>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</si>
  <si>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</si>
  <si>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</si>
  <si>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</si>
  <si>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</si>
  <si>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</si>
  <si>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</si>
  <si>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</si>
  <si>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</si>
  <si>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</si>
  <si>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</si>
  <si>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</si>
  <si>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</si>
  <si>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</si>
  <si>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</si>
  <si>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</si>
  <si>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</si>
  <si>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</si>
  <si>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</si>
  <si>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</si>
  <si>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</si>
  <si>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</si>
  <si>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</si>
  <si>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</si>
  <si>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</si>
  <si>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</si>
  <si>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</si>
  <si>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</si>
  <si>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</si>
  <si>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</si>
  <si>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</si>
  <si>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</si>
  <si>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</si>
  <si>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</si>
  <si>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</si>
  <si>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</si>
  <si>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</si>
  <si>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</si>
  <si>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</si>
  <si>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</si>
  <si>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</si>
  <si>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</si>
  <si>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</si>
  <si>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</si>
  <si>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</si>
  <si>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</si>
  <si>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</si>
  <si>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</si>
  <si>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</si>
  <si>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</si>
  <si>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</si>
  <si>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</si>
  <si>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</si>
  <si>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</si>
  <si>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</si>
  <si>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</si>
  <si>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</si>
  <si>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</si>
  <si>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</si>
  <si>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</si>
  <si>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</si>
  <si>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</si>
  <si>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</si>
  <si>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</si>
  <si>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</si>
  <si>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</si>
  <si>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</si>
  <si>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</si>
  <si>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</si>
  <si>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</si>
  <si>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</si>
  <si>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</si>
  <si>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</si>
  <si>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</si>
  <si>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</si>
  <si>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</si>
  <si>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</si>
  <si>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</si>
  <si>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</si>
  <si>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</si>
  <si>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</si>
  <si>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</si>
  <si>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</si>
  <si>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</si>
  <si>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</si>
  <si>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</si>
  <si>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</si>
  <si>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</si>
  <si>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</si>
  <si>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</si>
  <si>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</si>
  <si>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</si>
  <si>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</si>
  <si>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</si>
  <si>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</si>
  <si>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</si>
  <si>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</si>
  <si>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</si>
  <si>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</si>
  <si>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</si>
  <si>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</si>
  <si>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</si>
  <si>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</si>
  <si>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</si>
  <si>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</si>
  <si>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</si>
  <si>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</si>
  <si>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</si>
  <si>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</si>
  <si>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</si>
  <si>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</si>
  <si>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</si>
  <si>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</si>
  <si>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</si>
  <si>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</si>
  <si>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</si>
  <si>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</si>
  <si>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</si>
  <si>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</si>
  <si>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</si>
  <si>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</si>
  <si>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</si>
  <si>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</si>
  <si>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</si>
  <si>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</si>
  <si>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</si>
  <si>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</si>
  <si>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</si>
  <si>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</si>
  <si>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</si>
  <si>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</si>
  <si>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</si>
  <si>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</si>
  <si>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</si>
  <si>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</si>
  <si>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</si>
  <si>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</si>
  <si>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</si>
  <si>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</si>
  <si>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</si>
  <si>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</si>
  <si>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</si>
  <si>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</si>
  <si>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</si>
  <si>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</si>
  <si>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</si>
  <si>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</si>
  <si>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</si>
  <si>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</si>
  <si>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</si>
  <si>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</si>
  <si>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</si>
  <si>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</si>
  <si>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</si>
  <si>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</si>
  <si>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</si>
  <si>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</si>
  <si>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</si>
  <si>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</si>
  <si>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</si>
  <si>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</si>
  <si>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</si>
  <si>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</si>
  <si>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</si>
  <si>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</si>
  <si>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</si>
  <si>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</si>
  <si>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</si>
  <si>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</si>
  <si>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</si>
  <si>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</si>
  <si>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</si>
  <si>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</si>
  <si>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</si>
  <si>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</si>
  <si>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</si>
  <si>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</si>
  <si>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</si>
  <si>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</si>
  <si>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</si>
  <si>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</si>
  <si>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</si>
  <si>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</si>
  <si>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</si>
  <si>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</si>
  <si>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</si>
  <si>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</si>
  <si>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</si>
  <si>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</si>
  <si>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</si>
  <si>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</si>
  <si>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</si>
  <si>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</si>
  <si>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</si>
  <si>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</si>
  <si>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</si>
  <si>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</si>
  <si>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</si>
  <si>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</si>
  <si>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</si>
  <si>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</si>
  <si>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</si>
  <si>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</si>
  <si>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</si>
  <si>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</si>
  <si>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</si>
  <si>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</si>
  <si>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</si>
  <si>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</si>
  <si>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</si>
  <si>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</si>
  <si>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</si>
  <si>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</si>
  <si>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</si>
  <si>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</si>
  <si>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</si>
  <si>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</si>
  <si>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</si>
  <si>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</si>
  <si>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</si>
  <si>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</si>
  <si>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</si>
  <si>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</si>
  <si>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</si>
  <si>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</si>
  <si>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</si>
  <si>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</si>
  <si>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</si>
  <si>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</si>
  <si>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</si>
  <si>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</si>
  <si>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</si>
  <si>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</si>
  <si>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</si>
  <si>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</si>
  <si>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</si>
  <si>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</si>
  <si>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</si>
  <si>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</si>
  <si>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</si>
  <si>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</si>
  <si>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</si>
  <si>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</si>
  <si>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</si>
  <si>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</si>
  <si>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</si>
  <si>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</si>
  <si>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</si>
  <si>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</si>
  <si>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</si>
  <si>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</si>
  <si>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</si>
  <si>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</si>
  <si>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</si>
  <si>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</si>
  <si>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</si>
  <si>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</si>
  <si>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</si>
  <si>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</si>
  <si>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</si>
  <si>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</si>
  <si>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</si>
  <si>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</si>
  <si>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</si>
  <si>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</si>
  <si>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</si>
  <si>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</si>
  <si>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</si>
  <si>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</si>
  <si>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</si>
  <si>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</si>
  <si>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</si>
  <si>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</si>
  <si>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</si>
  <si>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</si>
  <si>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</si>
  <si>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</si>
  <si>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</si>
  <si>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</si>
  <si>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</si>
  <si>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</si>
  <si>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</si>
  <si>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</si>
  <si>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</si>
  <si>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</si>
  <si>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</si>
  <si>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</si>
  <si>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</si>
  <si>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</si>
  <si>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</si>
  <si>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</si>
  <si>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</si>
  <si>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</si>
  <si>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</si>
  <si>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</si>
  <si>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</si>
  <si>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</si>
  <si>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</si>
  <si>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</si>
  <si>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</si>
  <si>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</si>
  <si>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</si>
  <si>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</si>
  <si>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</si>
  <si>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</si>
  <si>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</si>
  <si>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</si>
  <si>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</si>
  <si>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</si>
  <si>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</si>
  <si>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</si>
  <si>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</si>
  <si>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</si>
  <si>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</si>
  <si>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</si>
  <si>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</si>
  <si>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</si>
  <si>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</si>
  <si>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</si>
  <si>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</si>
  <si>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</si>
  <si>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</si>
  <si>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</si>
  <si>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</si>
  <si>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</si>
  <si>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</si>
  <si>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</si>
  <si>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</si>
  <si>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</si>
  <si>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</si>
  <si>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</si>
  <si>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</si>
  <si>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</si>
  <si>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</si>
  <si>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</si>
  <si>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</si>
  <si>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</si>
  <si>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</si>
  <si>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</si>
  <si>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</si>
  <si>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</si>
  <si>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</si>
  <si>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</si>
  <si>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</si>
  <si>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</si>
  <si>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</si>
  <si>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</si>
  <si>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</si>
  <si>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</si>
  <si>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</si>
  <si>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</si>
  <si>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</si>
  <si>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</si>
  <si>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</si>
  <si>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</si>
  <si>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</si>
  <si>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</si>
  <si>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</si>
  <si>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</si>
  <si>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</si>
  <si>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</si>
  <si>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</si>
  <si>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</si>
  <si>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</si>
  <si>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</si>
  <si>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</si>
  <si>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</si>
  <si>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</si>
  <si>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</si>
  <si>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</si>
  <si>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</si>
  <si>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</si>
  <si>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</si>
  <si>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</si>
  <si>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</si>
  <si>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</si>
  <si>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</si>
  <si>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</si>
  <si>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</si>
  <si>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</si>
  <si>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</si>
  <si>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</si>
  <si>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</si>
  <si>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</si>
  <si>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</si>
  <si>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</si>
  <si>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</si>
  <si>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</si>
  <si>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</si>
  <si>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</si>
  <si>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</si>
  <si>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</si>
  <si>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</si>
  <si>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</si>
  <si>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</si>
  <si>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</si>
  <si>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</si>
  <si>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</si>
  <si>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</si>
  <si>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</si>
  <si>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</si>
  <si>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</si>
  <si>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</si>
  <si>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</si>
  <si>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</si>
  <si>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</si>
  <si>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</si>
  <si>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</si>
  <si>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</si>
  <si>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</si>
  <si>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</si>
  <si>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</si>
  <si>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</si>
  <si>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</si>
  <si>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</si>
  <si>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</si>
  <si>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</si>
  <si>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</si>
  <si>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</si>
  <si>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</si>
  <si>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</si>
  <si>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</si>
  <si>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</si>
  <si>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</si>
  <si>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</si>
  <si>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</si>
  <si>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</si>
  <si>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</si>
  <si>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</si>
  <si>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</si>
  <si>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</si>
  <si>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</si>
  <si>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</si>
  <si>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</si>
  <si>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</si>
  <si>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</si>
  <si>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</si>
  <si>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</si>
  <si>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</si>
  <si>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</si>
  <si>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</si>
  <si>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</si>
  <si>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</si>
  <si>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</si>
  <si>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</si>
  <si>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</si>
  <si>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</si>
  <si>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</si>
  <si>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</si>
  <si>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</si>
  <si>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</si>
  <si>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</si>
  <si>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</si>
  <si>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</si>
  <si>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</si>
  <si>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</si>
  <si>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</si>
  <si>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</si>
  <si>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</si>
  <si>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</si>
  <si>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</si>
  <si>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</si>
  <si>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</si>
  <si>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</si>
  <si>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</si>
  <si>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</si>
  <si>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</si>
  <si>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</si>
  <si>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</si>
  <si>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</si>
  <si>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</si>
  <si>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</si>
  <si>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</si>
  <si>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</si>
  <si>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</si>
  <si>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</si>
  <si>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</si>
  <si>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</si>
  <si>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</si>
  <si>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</si>
  <si>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</si>
  <si>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</si>
  <si>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</si>
  <si>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</si>
  <si>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</si>
  <si>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</si>
  <si>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</si>
  <si>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</si>
  <si>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</si>
  <si>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</si>
  <si>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</si>
  <si>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</si>
  <si>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</si>
  <si>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</si>
  <si>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</si>
  <si>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</si>
  <si>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</si>
  <si>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</si>
  <si>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</si>
  <si>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</si>
  <si>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</si>
  <si>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</si>
  <si>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</si>
  <si>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</si>
  <si>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</si>
  <si>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</si>
  <si>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</si>
  <si>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</si>
  <si>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</si>
  <si>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</si>
  <si>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</si>
  <si>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</si>
  <si>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</si>
  <si>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</si>
  <si>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</si>
  <si>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</si>
  <si>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</si>
  <si>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</si>
  <si>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</si>
  <si>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</si>
  <si>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</si>
  <si>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</si>
  <si>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</si>
  <si>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</si>
  <si>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</si>
  <si>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</si>
  <si>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</si>
  <si>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</si>
  <si>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</si>
  <si>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</si>
  <si>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</si>
  <si>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</si>
  <si>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</si>
  <si>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</si>
  <si>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</si>
  <si>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</si>
  <si>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</si>
  <si>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</si>
  <si>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</si>
  <si>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</si>
  <si>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</si>
  <si>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</si>
  <si>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</si>
  <si>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</si>
  <si>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</si>
  <si>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</si>
  <si>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</si>
  <si>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</si>
  <si>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</si>
  <si>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</si>
  <si>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</si>
  <si>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</si>
  <si>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</si>
  <si>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</si>
  <si>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</si>
  <si>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</si>
  <si>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</si>
  <si>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</si>
  <si>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</si>
  <si>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</si>
  <si>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</si>
  <si>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</si>
  <si>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</si>
  <si>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</si>
  <si>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</si>
  <si>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</si>
  <si>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</si>
  <si>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</si>
  <si>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</si>
  <si>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</si>
  <si>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</si>
  <si>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</si>
  <si>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</si>
  <si>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</si>
  <si>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</si>
  <si>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</si>
  <si>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</si>
  <si>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</si>
  <si>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</si>
  <si>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</si>
  <si>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</si>
  <si>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</si>
  <si>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</si>
  <si>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</si>
  <si>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</si>
  <si>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</si>
  <si>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</si>
  <si>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</si>
  <si>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</si>
  <si>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</si>
  <si>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</si>
  <si>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</si>
  <si>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</si>
  <si>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</si>
  <si>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</si>
  <si>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</si>
  <si>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</si>
  <si>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</si>
  <si>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</si>
  <si>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</si>
  <si>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</si>
  <si>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</si>
  <si>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</si>
  <si>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</si>
  <si>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</si>
  <si>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</si>
  <si>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</si>
  <si>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</si>
  <si>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</si>
  <si>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</si>
  <si>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</si>
  <si>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</si>
  <si>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</si>
  <si>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</si>
  <si>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</si>
  <si>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</si>
  <si>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</si>
  <si>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</si>
  <si>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</si>
  <si>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</si>
  <si>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</si>
  <si>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</si>
  <si>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</si>
  <si>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</si>
  <si>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</si>
  <si>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</si>
  <si>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</si>
  <si>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</si>
  <si>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</si>
  <si>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</si>
  <si>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</si>
  <si>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</si>
  <si>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</si>
  <si>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</si>
  <si>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</si>
  <si>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</si>
  <si>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</si>
  <si>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</si>
  <si>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</si>
  <si>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</si>
  <si>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</si>
  <si>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</si>
  <si>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</si>
  <si>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</si>
  <si>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</si>
  <si>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</si>
  <si>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</si>
  <si>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</si>
  <si>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</si>
  <si>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</si>
  <si>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</si>
  <si>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</si>
  <si>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</si>
  <si>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</si>
  <si>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</si>
  <si>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</si>
  <si>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</si>
  <si>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</si>
  <si>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</si>
  <si>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</si>
  <si>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</si>
  <si>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</si>
  <si>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</si>
  <si>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</si>
  <si>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</si>
  <si>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</si>
  <si>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</si>
  <si>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</si>
  <si>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</si>
  <si>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</si>
  <si>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</si>
  <si>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</si>
  <si>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</si>
  <si>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</si>
  <si>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</si>
  <si>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</si>
  <si>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</si>
  <si>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</si>
  <si>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</si>
  <si>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</si>
  <si>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</si>
  <si>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</si>
  <si>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</si>
  <si>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</si>
  <si>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</si>
  <si>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</si>
  <si>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</si>
  <si>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</si>
  <si>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</si>
  <si>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</si>
  <si>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</si>
  <si>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</si>
  <si>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</si>
  <si>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</si>
  <si>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</si>
  <si>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</si>
  <si>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</si>
  <si>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</si>
  <si>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</si>
  <si>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</si>
  <si>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</si>
  <si>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</si>
  <si>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</si>
  <si>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</si>
  <si>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</si>
  <si>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</si>
  <si>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</si>
  <si>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</si>
  <si>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</si>
  <si>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</si>
  <si>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</si>
  <si>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</si>
  <si>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</si>
  <si>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</si>
  <si>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</si>
  <si>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</si>
  <si>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</si>
  <si>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</si>
  <si>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</si>
  <si>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</si>
  <si>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</si>
  <si>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</si>
  <si>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</si>
  <si>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</si>
  <si>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</si>
  <si>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</si>
  <si>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</si>
  <si>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</si>
  <si>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</si>
  <si>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</si>
  <si>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</si>
  <si>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</si>
  <si>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</si>
  <si>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</si>
  <si>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</si>
  <si>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</si>
  <si>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</si>
  <si>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</si>
  <si>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</si>
  <si>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</si>
  <si>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</si>
  <si>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</si>
  <si>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</si>
  <si>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</si>
  <si>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</si>
  <si>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</si>
  <si>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</si>
  <si>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</si>
  <si>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</si>
  <si>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</si>
  <si>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</si>
  <si>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</si>
  <si>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</si>
  <si>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</si>
  <si>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</si>
  <si>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</si>
  <si>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</si>
  <si>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</si>
  <si>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</si>
  <si>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</si>
  <si>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</si>
  <si>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</si>
  <si>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</si>
  <si>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</si>
  <si>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</si>
  <si>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</si>
  <si>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</si>
  <si>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</si>
  <si>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</si>
  <si>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</si>
  <si>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</si>
  <si>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</si>
  <si>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</si>
  <si>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</si>
  <si>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</si>
  <si>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</si>
  <si>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</si>
  <si>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</si>
  <si>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</si>
  <si>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</si>
  <si>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</si>
  <si>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</si>
  <si>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</si>
  <si>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</si>
  <si>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</si>
  <si>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</si>
  <si>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</si>
  <si>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</si>
  <si>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</si>
  <si>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</si>
  <si>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</si>
  <si>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</si>
  <si>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</si>
  <si>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</si>
  <si>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</si>
  <si>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</si>
  <si>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</si>
  <si>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</si>
  <si>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</si>
  <si>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</si>
  <si>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</si>
  <si>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</si>
  <si>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</si>
  <si>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</si>
  <si>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</si>
  <si>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</si>
  <si>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</si>
  <si>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</si>
  <si>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</si>
  <si>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</si>
  <si>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</si>
  <si>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</si>
  <si>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</si>
  <si>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</si>
  <si>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</si>
  <si>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</si>
  <si>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</si>
  <si>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</si>
  <si>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</si>
  <si>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</si>
  <si>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</si>
  <si>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</si>
  <si>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</si>
  <si>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</si>
  <si>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</si>
  <si>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</si>
  <si>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</si>
  <si>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</si>
  <si>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</si>
  <si>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</si>
  <si>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</si>
  <si>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</si>
  <si>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</si>
  <si>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</si>
  <si>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</si>
  <si>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</si>
  <si>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</si>
  <si>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</si>
  <si>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</si>
  <si>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</si>
  <si>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</si>
  <si>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</si>
  <si>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</si>
  <si>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</si>
  <si>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</si>
  <si>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</si>
  <si>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</si>
  <si>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</si>
  <si>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</si>
  <si>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</si>
  <si>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</si>
  <si>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</si>
  <si>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</si>
  <si>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</si>
  <si>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</si>
  <si>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</si>
  <si>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</si>
  <si>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</si>
  <si>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</si>
  <si>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</si>
  <si>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</si>
  <si>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</si>
  <si>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</si>
  <si>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</si>
  <si>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</si>
  <si>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</si>
  <si>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</si>
  <si>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</si>
  <si>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</si>
  <si>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</si>
  <si>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</si>
  <si>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</si>
  <si>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</si>
  <si>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</si>
  <si>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</si>
  <si>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</si>
  <si>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</si>
  <si>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</si>
  <si>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</si>
  <si>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</si>
  <si>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</si>
  <si>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</si>
  <si>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</si>
  <si>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</si>
  <si>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</si>
  <si>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</si>
  <si>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</si>
  <si>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</si>
  <si>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</si>
  <si>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</si>
  <si>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</si>
  <si>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</si>
  <si>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</si>
  <si>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</si>
  <si>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</si>
  <si>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</si>
  <si>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</si>
  <si>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</si>
  <si>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</si>
  <si>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</si>
  <si>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</si>
  <si>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</si>
  <si>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</si>
  <si>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</si>
  <si>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</si>
  <si>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</si>
  <si>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</si>
  <si>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</si>
  <si>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</si>
  <si>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</si>
  <si>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</si>
  <si>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</si>
  <si>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</si>
  <si>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</si>
  <si>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</si>
  <si>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</si>
  <si>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</si>
  <si>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</si>
  <si>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</si>
  <si>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</si>
  <si>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</si>
  <si>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</si>
  <si>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</si>
  <si>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</si>
  <si>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</si>
  <si>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</si>
  <si>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</si>
  <si>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</si>
  <si>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</si>
  <si>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</si>
  <si>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</si>
  <si>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</si>
  <si>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</si>
  <si>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</si>
  <si>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</si>
  <si>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</si>
  <si>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</si>
  <si>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</si>
  <si>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</si>
  <si>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</si>
  <si>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</si>
  <si>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</si>
  <si>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</si>
  <si>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</si>
  <si>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</si>
  <si>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</si>
  <si>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</si>
  <si>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</si>
  <si>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</si>
  <si>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</si>
  <si>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</si>
  <si>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</si>
  <si>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</si>
  <si>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</si>
  <si>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</si>
  <si>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</si>
  <si>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</si>
  <si>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</si>
  <si>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</si>
  <si>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</si>
  <si>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</si>
  <si>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</si>
  <si>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</si>
  <si>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</si>
  <si>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</si>
  <si>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</si>
  <si>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</si>
  <si>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</si>
  <si>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</si>
  <si>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</si>
  <si>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</si>
  <si>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</si>
  <si>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</si>
  <si>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</si>
  <si>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</si>
  <si>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</si>
  <si>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</si>
  <si>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</si>
  <si>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</si>
  <si>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</si>
  <si>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</si>
  <si>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</si>
  <si>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</si>
  <si>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</si>
  <si>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</si>
  <si>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</si>
  <si>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</si>
  <si>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</si>
  <si>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</si>
  <si>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</si>
  <si>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</si>
  <si>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</si>
  <si>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</si>
  <si>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</si>
  <si>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</si>
  <si>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</si>
  <si>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</si>
  <si>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</si>
  <si>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</si>
  <si>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</si>
  <si>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</si>
  <si>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</si>
  <si>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</si>
  <si>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</si>
  <si>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</si>
  <si>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</si>
  <si>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</si>
  <si>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</si>
  <si>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</si>
  <si>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</si>
  <si>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</si>
  <si>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</si>
  <si>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</si>
  <si>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</si>
  <si>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</si>
  <si>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</si>
  <si>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</si>
  <si>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</si>
  <si>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</si>
  <si>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</si>
  <si>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</si>
  <si>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</si>
  <si>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</si>
  <si>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</si>
  <si>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</si>
  <si>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</si>
  <si>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</si>
  <si>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</si>
  <si>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</si>
  <si>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</si>
  <si>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</si>
  <si>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</si>
  <si>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</si>
  <si>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</si>
  <si>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</si>
  <si>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</si>
  <si>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</si>
  <si>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</si>
  <si>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</si>
  <si>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</si>
  <si>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</si>
  <si>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</si>
  <si>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</si>
  <si>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</si>
  <si>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</si>
  <si>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</si>
  <si>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</si>
  <si>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</si>
  <si>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</si>
  <si>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</si>
  <si>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</si>
  <si>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</si>
  <si>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</si>
  <si>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</si>
  <si>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</si>
  <si>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</si>
  <si>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</si>
  <si>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</si>
  <si>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</si>
  <si>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</si>
  <si>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</si>
  <si>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</si>
  <si>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</si>
  <si>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</si>
  <si>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</si>
  <si>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</si>
  <si>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</si>
  <si>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</si>
  <si>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</si>
  <si>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</si>
  <si>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</si>
  <si>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</si>
  <si>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</si>
  <si>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</si>
  <si>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</si>
  <si>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</si>
  <si>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</si>
  <si>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</si>
  <si>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</si>
  <si>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</si>
  <si>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</si>
  <si>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</si>
  <si>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</si>
  <si>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</si>
  <si>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</si>
  <si>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</si>
  <si>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</si>
  <si>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</si>
  <si>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</si>
  <si>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</si>
  <si>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</si>
  <si>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</si>
  <si>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</si>
  <si>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</si>
  <si>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</si>
  <si>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</si>
  <si>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</si>
  <si>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</si>
  <si>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</si>
  <si>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</si>
  <si>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</si>
  <si>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</si>
  <si>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</si>
  <si>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</si>
  <si>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</si>
  <si>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</si>
  <si>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</si>
  <si>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</si>
  <si>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</si>
  <si>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</si>
  <si>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</si>
  <si>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</si>
  <si>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</si>
  <si>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</si>
  <si>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</si>
  <si>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</si>
  <si>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</si>
  <si>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</si>
  <si>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</si>
  <si>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</si>
  <si>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</si>
  <si>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</si>
  <si>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</si>
  <si>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</si>
  <si>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</si>
  <si>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</si>
  <si>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</si>
  <si>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</si>
  <si>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</si>
  <si>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</si>
  <si>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</si>
  <si>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</si>
  <si>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</si>
  <si>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</si>
  <si>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</si>
  <si>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</si>
  <si>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</si>
  <si>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</si>
  <si>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</si>
  <si>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</si>
  <si>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</si>
  <si>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</si>
  <si>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</si>
  <si>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</si>
  <si>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</si>
  <si>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</si>
  <si>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</si>
  <si>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</si>
  <si>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</si>
  <si>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</si>
  <si>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</si>
  <si>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</si>
  <si>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</si>
  <si>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</si>
  <si>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</si>
  <si>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</si>
  <si>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</si>
  <si>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</si>
  <si>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</si>
  <si>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</si>
  <si>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</si>
  <si>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</si>
  <si>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</si>
  <si>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</si>
  <si>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</si>
  <si>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</si>
  <si>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</si>
  <si>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</si>
  <si>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</si>
  <si>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</si>
  <si>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</si>
  <si>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</si>
  <si>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</si>
  <si>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</si>
  <si>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</si>
  <si>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</si>
  <si>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</si>
  <si>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</si>
  <si>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</si>
  <si>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</si>
  <si>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</si>
  <si>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</si>
  <si>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</si>
  <si>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</si>
  <si>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</si>
  <si>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</si>
  <si>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</si>
  <si>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</si>
  <si>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</si>
  <si>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</si>
  <si>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</si>
  <si>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</si>
  <si>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</si>
  <si>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</si>
  <si>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</si>
  <si>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</si>
  <si>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</si>
  <si>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</si>
  <si>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</si>
  <si>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</si>
  <si>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</si>
  <si>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</si>
  <si>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</si>
  <si>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</si>
  <si>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</si>
  <si>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</si>
  <si>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</si>
  <si>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</si>
  <si>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</si>
  <si>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</si>
  <si>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</si>
  <si>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</si>
  <si>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</si>
  <si>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</si>
  <si>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</si>
  <si>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</si>
  <si>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</si>
  <si>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</si>
  <si>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</si>
  <si>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</si>
  <si>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</si>
  <si>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</si>
  <si>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</si>
  <si>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</si>
  <si>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</si>
  <si>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</si>
  <si>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</si>
  <si>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</si>
  <si>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</si>
  <si>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</si>
  <si>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</si>
  <si>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</si>
  <si>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</si>
  <si>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</si>
  <si>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</si>
  <si>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</si>
  <si>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</si>
  <si>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</si>
  <si>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</si>
  <si>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</si>
  <si>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</si>
  <si>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</si>
  <si>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</si>
  <si>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</si>
  <si>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</si>
  <si>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</si>
  <si>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</si>
  <si>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</si>
  <si>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</si>
  <si>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</si>
  <si>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</si>
  <si>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</si>
  <si>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</si>
  <si>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</si>
  <si>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</si>
  <si>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</si>
  <si>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</si>
  <si>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</si>
  <si>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</si>
  <si>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</si>
  <si>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</si>
  <si>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</si>
  <si>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</si>
  <si>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</si>
  <si>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</si>
  <si>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</si>
  <si>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</si>
  <si>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</si>
  <si>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</si>
  <si>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</si>
  <si>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</si>
  <si>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</si>
  <si>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</si>
  <si>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</si>
  <si>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</si>
  <si>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</si>
  <si>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</si>
  <si>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</si>
  <si>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</si>
  <si>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</si>
  <si>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</si>
  <si>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</si>
  <si>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</si>
  <si>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</si>
  <si>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</si>
  <si>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</si>
  <si>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</si>
  <si>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</si>
  <si>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</si>
  <si>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</si>
  <si>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</si>
  <si>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</si>
  <si>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</si>
  <si>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</si>
  <si>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</si>
  <si>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</si>
  <si>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</si>
  <si>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</si>
  <si>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</si>
  <si>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</si>
  <si>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</si>
  <si>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</si>
  <si>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</si>
  <si>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</si>
  <si>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</si>
  <si>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</si>
  <si>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</si>
  <si>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</si>
  <si>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</si>
  <si>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</si>
  <si>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</si>
  <si>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</si>
  <si>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</si>
  <si>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</si>
  <si>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</si>
  <si>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</si>
  <si>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</si>
  <si>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</si>
  <si>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</si>
  <si>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</si>
  <si>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</si>
  <si>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</si>
  <si>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</si>
  <si>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</si>
  <si>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</si>
  <si>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</si>
  <si>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</si>
  <si>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</si>
  <si>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</si>
  <si>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</si>
  <si>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</si>
  <si>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</si>
  <si>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</si>
  <si>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</si>
  <si>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</si>
  <si>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</si>
  <si>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</si>
  <si>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</si>
  <si>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</si>
  <si>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</si>
  <si>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</si>
  <si>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</si>
  <si>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</si>
  <si>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</si>
  <si>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</si>
  <si>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</si>
  <si>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</si>
  <si>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</si>
  <si>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</si>
  <si>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</si>
  <si>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</si>
  <si>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</si>
  <si>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</si>
  <si>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</si>
  <si>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</si>
  <si>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</si>
  <si>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</si>
  <si>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</si>
  <si>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</si>
  <si>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</si>
  <si>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</si>
  <si>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</si>
  <si>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</si>
  <si>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</si>
  <si>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</si>
  <si>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</si>
  <si>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</si>
  <si>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</si>
  <si>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</si>
  <si>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</si>
  <si>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</si>
  <si>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</si>
  <si>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</si>
  <si>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</si>
  <si>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</si>
  <si>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</si>
  <si>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</si>
  <si>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</si>
  <si>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</si>
  <si>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</si>
  <si>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</si>
  <si>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</si>
  <si>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</si>
  <si>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</si>
  <si>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</si>
  <si>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</si>
  <si>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</si>
  <si>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</si>
  <si>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</si>
  <si>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</si>
  <si>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</si>
  <si>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</si>
  <si>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</si>
  <si>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</si>
  <si>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</si>
  <si>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</si>
  <si>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</si>
  <si>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</si>
  <si>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</si>
  <si>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</si>
  <si>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</si>
  <si>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</si>
  <si>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</si>
  <si>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</si>
  <si>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</si>
  <si>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</si>
  <si>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</si>
  <si>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</si>
  <si>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</si>
  <si>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</si>
  <si>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</si>
  <si>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</si>
  <si>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</si>
  <si>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</si>
  <si>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</si>
  <si>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</si>
  <si>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</si>
  <si>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</si>
  <si>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</si>
  <si>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</si>
  <si>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</si>
  <si>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</si>
  <si>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</si>
  <si>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</si>
  <si>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</si>
  <si>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</si>
  <si>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</si>
  <si>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</si>
  <si>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</si>
  <si>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</si>
  <si>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</si>
  <si>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</si>
  <si>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</si>
  <si>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</si>
  <si>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</si>
  <si>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</si>
  <si>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</si>
  <si>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</si>
  <si>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</si>
  <si>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</si>
  <si>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</si>
  <si>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</si>
  <si>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</si>
  <si>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</si>
  <si>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</si>
  <si>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</si>
  <si>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</si>
  <si>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</si>
  <si>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</si>
  <si>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</si>
  <si>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</si>
  <si>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</si>
  <si>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</si>
  <si>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</si>
  <si>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</si>
  <si>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</si>
  <si>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</si>
  <si>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</si>
  <si>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</si>
  <si>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</si>
  <si>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</si>
  <si>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</si>
  <si>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</si>
  <si>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</si>
  <si>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</si>
  <si>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</si>
  <si>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</si>
  <si>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</si>
  <si>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</si>
  <si>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</si>
  <si>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</si>
  <si>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</si>
  <si>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</si>
  <si>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</si>
  <si>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</si>
  <si>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</si>
  <si>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</si>
  <si>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</si>
  <si>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</si>
  <si>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</si>
  <si>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</si>
  <si>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</si>
  <si>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</si>
  <si>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</si>
  <si>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</si>
  <si>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</si>
  <si>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</si>
  <si>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</si>
  <si>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</si>
  <si>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</si>
  <si>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</si>
  <si>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</si>
  <si>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</si>
  <si>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</si>
  <si>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</si>
  <si>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</si>
  <si>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</si>
  <si>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</si>
  <si>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</si>
  <si>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</si>
  <si>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</si>
  <si>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</si>
  <si>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</si>
  <si>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</si>
  <si>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</si>
  <si>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</si>
  <si>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</si>
  <si>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</si>
  <si>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</si>
  <si>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</si>
  <si>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</si>
  <si>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</si>
  <si>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</si>
  <si>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</si>
  <si>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</si>
  <si>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</si>
  <si>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</si>
  <si>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</si>
  <si>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</si>
  <si>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</si>
  <si>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</si>
  <si>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</si>
  <si>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</si>
  <si>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</si>
  <si>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</si>
  <si>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</si>
  <si>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</si>
  <si>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</si>
  <si>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</si>
  <si>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</si>
  <si>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</si>
  <si>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</si>
  <si>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</si>
  <si>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</si>
  <si>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</si>
  <si>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</si>
  <si>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</si>
  <si>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</si>
  <si>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</si>
  <si>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</si>
  <si>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</si>
  <si>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</si>
  <si>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</si>
  <si>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</si>
  <si>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</si>
  <si>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</si>
  <si>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</si>
  <si>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</si>
  <si>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</si>
  <si>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</si>
  <si>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</si>
  <si>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</si>
  <si>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</si>
  <si>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</si>
  <si>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</si>
  <si>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</si>
  <si>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</si>
  <si>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</si>
  <si>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</si>
  <si>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</si>
  <si>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</si>
  <si>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</si>
  <si>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</si>
  <si>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</si>
  <si>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</si>
  <si>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</si>
  <si>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</si>
  <si>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</si>
  <si>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</si>
  <si>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</si>
  <si>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</si>
  <si>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</si>
  <si>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</si>
  <si>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</si>
  <si>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</si>
  <si>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</si>
  <si>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</si>
  <si>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</si>
  <si>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</si>
  <si>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</si>
  <si>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</si>
  <si>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</si>
  <si>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</si>
  <si>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</si>
  <si>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</si>
  <si>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</si>
  <si>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</si>
  <si>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</si>
  <si>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</si>
  <si>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</si>
  <si>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</si>
  <si>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</si>
  <si>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</si>
  <si>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</si>
  <si>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</si>
  <si>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</si>
  <si>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</si>
  <si>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</si>
  <si>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</si>
  <si>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</si>
  <si>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</si>
  <si>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</si>
  <si>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</si>
  <si>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</si>
  <si>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</si>
  <si>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</si>
  <si>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</si>
  <si>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</si>
  <si>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</si>
  <si>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</si>
  <si>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</si>
  <si>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</si>
  <si>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</si>
  <si>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</si>
  <si>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</si>
  <si>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</si>
  <si>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</si>
  <si>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</si>
  <si>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</si>
  <si>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</si>
  <si>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</si>
  <si>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</si>
  <si>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</si>
  <si>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</si>
  <si>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</si>
  <si>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</si>
  <si>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</si>
  <si>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</si>
  <si>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</si>
  <si>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</si>
  <si>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</si>
  <si>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</si>
  <si>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</si>
  <si>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</si>
  <si>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</si>
  <si>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</si>
  <si>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</si>
  <si>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</si>
  <si>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</si>
  <si>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</si>
  <si>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</si>
  <si>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</si>
  <si>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</si>
  <si>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</si>
  <si>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</si>
  <si>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</si>
  <si>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</si>
  <si>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</si>
  <si>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</si>
  <si>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</si>
  <si>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</si>
  <si>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</si>
  <si>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</si>
  <si>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</si>
  <si>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</si>
  <si>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</si>
  <si>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</si>
  <si>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</si>
  <si>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</si>
  <si>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</si>
  <si>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</si>
  <si>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</si>
  <si>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</si>
  <si>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</si>
  <si>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</si>
  <si>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</si>
  <si>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</si>
  <si>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</si>
  <si>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</si>
  <si>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</si>
  <si>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</si>
  <si>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</si>
  <si>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</si>
  <si>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</si>
  <si>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</si>
  <si>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</si>
  <si>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</si>
  <si>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</si>
  <si>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</si>
  <si>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</si>
  <si>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</si>
  <si>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</si>
  <si>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</si>
  <si>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</si>
  <si>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</si>
  <si>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</si>
  <si>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</si>
  <si>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</si>
  <si>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</si>
  <si>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</si>
  <si>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</si>
  <si>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</si>
  <si>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</si>
  <si>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</si>
  <si>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</si>
  <si>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</si>
  <si>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</si>
  <si>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</si>
  <si>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</si>
  <si>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</si>
  <si>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</si>
  <si>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</si>
  <si>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</si>
  <si>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</si>
  <si>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</si>
  <si>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</si>
  <si>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</si>
  <si>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</si>
  <si>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</si>
  <si>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</si>
  <si>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</si>
  <si>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</si>
  <si>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</si>
  <si>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</si>
  <si>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</si>
  <si>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</si>
  <si>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</si>
  <si>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</si>
  <si>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</si>
  <si>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</si>
  <si>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</si>
  <si>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</si>
  <si>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</si>
  <si>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</si>
  <si>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</si>
  <si>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</si>
  <si>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</si>
  <si>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</si>
  <si>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</si>
  <si>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</si>
  <si>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</si>
  <si>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</si>
  <si>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</si>
  <si>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</si>
  <si>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</si>
  <si>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</si>
  <si>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</si>
  <si>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</si>
  <si>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</si>
  <si>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</si>
  <si>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</si>
  <si>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</si>
  <si>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</si>
  <si>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</si>
  <si>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</si>
  <si>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</si>
  <si>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</si>
  <si>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</si>
  <si>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</si>
  <si>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</si>
  <si>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</si>
  <si>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</si>
  <si>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</si>
  <si>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</si>
  <si>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</si>
  <si>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</si>
  <si>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</si>
  <si>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</si>
  <si>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</si>
  <si>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</si>
  <si>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</si>
  <si>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</si>
  <si>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</si>
  <si>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</si>
  <si>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</si>
  <si>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</si>
  <si>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</si>
  <si>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</si>
  <si>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</si>
  <si>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</si>
  <si>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</si>
  <si>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</si>
  <si>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</si>
  <si>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</si>
  <si>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</si>
  <si>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</si>
  <si>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</si>
  <si>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</si>
  <si>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</si>
  <si>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</si>
  <si>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</si>
  <si>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</si>
  <si>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</si>
  <si>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</si>
  <si>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</si>
  <si>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</si>
  <si>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</si>
  <si>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</si>
  <si>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</si>
  <si>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</si>
  <si>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</si>
  <si>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</si>
  <si>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</si>
  <si>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</si>
  <si>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</si>
  <si>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</si>
  <si>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</si>
  <si>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</si>
  <si>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</si>
  <si>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</si>
  <si>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</si>
  <si>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</si>
  <si>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</si>
  <si>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</si>
  <si>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</si>
  <si>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</si>
  <si>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</si>
  <si>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</si>
  <si>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</si>
  <si>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</si>
  <si>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</si>
  <si>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</si>
  <si>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</si>
  <si>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</si>
  <si>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</si>
  <si>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</si>
  <si>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</si>
  <si>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</si>
  <si>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</si>
  <si>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</si>
  <si>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</si>
  <si>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</si>
  <si>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</si>
  <si>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</si>
  <si>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</si>
  <si>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</si>
  <si>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</si>
  <si>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</si>
  <si>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</si>
  <si>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</si>
  <si>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</si>
  <si>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</si>
  <si>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</si>
  <si>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</si>
  <si>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</si>
  <si>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</si>
  <si>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</si>
  <si>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</si>
  <si>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</si>
  <si>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</si>
  <si>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</si>
  <si>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</si>
  <si>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</si>
  <si>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</si>
  <si>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</si>
  <si>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</si>
  <si>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</si>
  <si>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</si>
  <si>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</si>
  <si>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</si>
  <si>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</si>
  <si>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</si>
  <si>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</si>
  <si>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</si>
  <si>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</si>
  <si>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</si>
  <si>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</si>
  <si>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</si>
  <si>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</si>
  <si>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</si>
  <si>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</si>
  <si>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</si>
  <si>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</si>
  <si>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</si>
  <si>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</si>
  <si>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</si>
  <si>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</si>
  <si>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</si>
  <si>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</si>
  <si>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</si>
  <si>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</si>
  <si>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</si>
  <si>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</si>
  <si>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</si>
  <si>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</si>
  <si>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</si>
  <si>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</si>
  <si>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</si>
  <si>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</si>
  <si>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</si>
  <si>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</si>
  <si>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</si>
  <si>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</si>
  <si>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</si>
  <si>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</si>
  <si>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</si>
  <si>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</si>
  <si>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</si>
  <si>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</si>
  <si>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</si>
  <si>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</si>
  <si>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</si>
  <si>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</si>
  <si>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</si>
  <si>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</si>
  <si>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</si>
  <si>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</si>
  <si>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</si>
  <si>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</si>
  <si>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</si>
  <si>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</si>
  <si>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</si>
  <si>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</si>
  <si>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</si>
  <si>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</si>
  <si>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</si>
  <si>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</si>
  <si>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</si>
  <si>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</si>
  <si>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</si>
  <si>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</si>
  <si>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</si>
  <si>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</si>
  <si>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</si>
  <si>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</si>
  <si>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</si>
  <si>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</si>
  <si>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</si>
  <si>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</si>
  <si>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</si>
  <si>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</si>
  <si>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</si>
  <si>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</si>
  <si>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</si>
  <si>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</si>
  <si>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</si>
  <si>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</si>
  <si>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</si>
  <si>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</si>
  <si>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</si>
  <si>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</si>
  <si>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</si>
  <si>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</si>
  <si>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</si>
  <si>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</si>
  <si>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</si>
  <si>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</si>
  <si>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</si>
  <si>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</si>
  <si>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</si>
  <si>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</si>
  <si>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</si>
  <si>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</si>
  <si>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</si>
  <si>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</si>
  <si>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</si>
  <si>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</si>
  <si>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</si>
  <si>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</si>
  <si>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</si>
  <si>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</si>
  <si>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</si>
  <si>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</si>
  <si>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</si>
  <si>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</si>
  <si>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</si>
  <si>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</si>
  <si>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</si>
  <si>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</si>
  <si>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</si>
  <si>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</si>
  <si>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</si>
  <si>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</si>
  <si>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</si>
  <si>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</si>
  <si>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</si>
  <si>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</si>
  <si>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</si>
  <si>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</si>
  <si>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</si>
  <si>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</si>
  <si>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</si>
  <si>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</si>
  <si>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</si>
  <si>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</si>
  <si>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</si>
  <si>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</si>
  <si>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</si>
  <si>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</si>
  <si>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</si>
  <si>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</si>
  <si>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</si>
  <si>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</si>
  <si>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</si>
  <si>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</si>
  <si>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</si>
  <si>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</si>
  <si>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</si>
  <si>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</si>
  <si>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</si>
  <si>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</si>
  <si>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</si>
  <si>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</si>
  <si>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</si>
  <si>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</si>
  <si>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</si>
  <si>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</si>
  <si>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</si>
  <si>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</si>
  <si>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</si>
  <si>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</si>
  <si>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</si>
  <si>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</si>
  <si>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</si>
  <si>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</si>
  <si>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</si>
  <si>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</si>
  <si>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</si>
  <si>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</si>
  <si>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</si>
  <si>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</si>
  <si>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</si>
  <si>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</si>
  <si>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</si>
  <si>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</si>
  <si>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</si>
  <si>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</si>
  <si>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</si>
  <si>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</si>
  <si>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</si>
  <si>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</si>
  <si>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</si>
  <si>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</si>
  <si>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</si>
  <si>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</si>
  <si>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</si>
  <si>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</si>
  <si>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</si>
  <si>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</si>
  <si>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</si>
  <si>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</si>
  <si>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</si>
  <si>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</si>
  <si>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</si>
  <si>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</si>
  <si>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</si>
  <si>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</si>
  <si>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</si>
  <si>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</si>
  <si>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</si>
  <si>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</si>
  <si>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</si>
  <si>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</si>
  <si>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</si>
  <si>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</si>
  <si>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</si>
  <si>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</si>
  <si>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</si>
  <si>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</si>
  <si>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</si>
  <si>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</si>
  <si>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</si>
  <si>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</si>
  <si>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</si>
  <si>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</si>
  <si>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</si>
  <si>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</si>
  <si>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</si>
  <si>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</si>
  <si>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</si>
  <si>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</si>
  <si>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</si>
  <si>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</si>
  <si>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</si>
  <si>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</si>
  <si>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</si>
  <si>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</si>
  <si>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</si>
  <si>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</si>
  <si>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</si>
  <si>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</si>
  <si>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</si>
  <si>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</si>
  <si>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</si>
  <si>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</si>
  <si>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</si>
  <si>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</si>
  <si>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</si>
  <si>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</si>
  <si>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</si>
  <si>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</si>
  <si>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</si>
  <si>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</si>
  <si>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</si>
  <si>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</si>
  <si>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</si>
  <si>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</si>
  <si>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</si>
  <si>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</si>
  <si>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</si>
  <si>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</si>
  <si>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</si>
  <si>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</si>
  <si>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</si>
  <si>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</si>
  <si>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</si>
  <si>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</si>
  <si>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</si>
  <si>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</si>
  <si>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</si>
  <si>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</si>
  <si>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</si>
  <si>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</si>
  <si>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</si>
  <si>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</si>
  <si>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</si>
  <si>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</si>
  <si>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</si>
  <si>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</si>
  <si>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</si>
  <si>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</si>
  <si>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</si>
  <si>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</si>
  <si>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</si>
  <si>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</si>
  <si>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</si>
  <si>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</si>
  <si>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</si>
  <si>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</si>
  <si>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</si>
  <si>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</si>
  <si>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</si>
  <si>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</si>
  <si>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</si>
  <si>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</si>
  <si>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</si>
  <si>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</si>
  <si>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</si>
  <si>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</si>
  <si>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</si>
  <si>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</si>
  <si>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</si>
  <si>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</si>
  <si>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</si>
  <si>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</si>
  <si>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</si>
  <si>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</si>
  <si>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</si>
  <si>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</si>
  <si>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</si>
  <si>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</si>
  <si>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</si>
  <si>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</si>
  <si>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</si>
  <si>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</si>
  <si>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</si>
  <si>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</si>
  <si>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</si>
  <si>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</si>
  <si>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</si>
  <si>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</si>
  <si>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</si>
  <si>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</si>
  <si>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</si>
  <si>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</si>
  <si>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</si>
  <si>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</si>
  <si>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</si>
  <si>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</si>
  <si>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</si>
  <si>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</si>
  <si>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</si>
  <si>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</si>
  <si>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</si>
  <si>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</si>
  <si>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</si>
  <si>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</si>
  <si>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</si>
  <si>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</si>
  <si>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</si>
  <si>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</si>
  <si>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</si>
  <si>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</si>
  <si>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</si>
  <si>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</si>
  <si>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</si>
  <si>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</si>
  <si>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</si>
  <si>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</si>
  <si>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</si>
  <si>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</si>
  <si>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</si>
  <si>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</si>
  <si>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</si>
  <si>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</si>
  <si>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</si>
  <si>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</si>
  <si>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</si>
  <si>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</si>
  <si>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</si>
  <si>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</si>
  <si>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</si>
  <si>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</si>
  <si>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</si>
  <si>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</si>
  <si>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</si>
  <si>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</si>
  <si>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</si>
  <si>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</si>
  <si>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</si>
  <si>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</si>
  <si>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</si>
  <si>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</si>
  <si>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</si>
  <si>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</si>
  <si>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</si>
  <si>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</si>
  <si>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</si>
  <si>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</si>
  <si>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</si>
  <si>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</si>
  <si>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</si>
  <si>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</si>
  <si>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</si>
  <si>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</si>
  <si>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</si>
  <si>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</si>
  <si>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</si>
  <si>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</si>
  <si>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</si>
  <si>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</si>
  <si>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</si>
  <si>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</si>
  <si>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</si>
  <si>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</si>
  <si>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</si>
  <si>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</si>
  <si>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</si>
  <si>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</si>
  <si>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</si>
  <si>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</si>
  <si>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</si>
  <si>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</si>
  <si>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</si>
  <si>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</si>
  <si>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</si>
  <si>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</si>
  <si>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</si>
  <si>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</si>
  <si>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</si>
  <si>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</si>
  <si>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</si>
  <si>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</si>
  <si>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</si>
  <si>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</si>
  <si>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</si>
  <si>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</si>
  <si>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</si>
  <si>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</si>
  <si>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</si>
  <si>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</si>
  <si>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</si>
  <si>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</si>
  <si>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</si>
  <si>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</si>
  <si>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</si>
  <si>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</si>
  <si>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</si>
  <si>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</si>
  <si>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</si>
  <si>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</si>
  <si>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</si>
  <si>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</si>
  <si>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</si>
  <si>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</si>
  <si>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</si>
  <si>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</si>
  <si>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</si>
  <si>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</si>
  <si>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</si>
  <si>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</si>
  <si>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</si>
  <si>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</si>
  <si>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</si>
  <si>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</si>
  <si>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</si>
  <si>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</si>
  <si>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</si>
  <si>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</si>
  <si>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</si>
  <si>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</si>
  <si>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</si>
  <si>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</si>
  <si>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</si>
  <si>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</si>
  <si>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</si>
  <si>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</si>
  <si>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</si>
  <si>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</si>
  <si>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</si>
  <si>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</si>
  <si>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</si>
  <si>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</si>
  <si>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</si>
  <si>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</si>
  <si>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</si>
  <si>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</si>
  <si>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</si>
  <si>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</si>
  <si>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</si>
  <si>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</si>
  <si>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</si>
  <si>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</si>
  <si>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</si>
  <si>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</si>
  <si>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</si>
  <si>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</si>
  <si>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</si>
  <si>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</si>
  <si>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</si>
  <si>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</si>
  <si>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</si>
  <si>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</si>
  <si>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</si>
  <si>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</si>
  <si>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</si>
  <si>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</si>
  <si>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</si>
  <si>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</si>
  <si>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</si>
  <si>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</si>
  <si>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</si>
  <si>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</si>
  <si>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</si>
  <si>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</si>
  <si>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</si>
  <si>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</si>
  <si>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</si>
  <si>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</si>
  <si>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</si>
  <si>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</si>
  <si>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</si>
  <si>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</si>
  <si>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</si>
  <si>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</si>
  <si>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</si>
  <si>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</si>
  <si>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</si>
  <si>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</si>
  <si>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</si>
  <si>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</si>
  <si>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</si>
  <si>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</si>
  <si>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</si>
  <si>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</si>
  <si>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</si>
  <si>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</si>
  <si>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</si>
  <si>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</si>
  <si>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</si>
  <si>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</si>
  <si>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</si>
  <si>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</si>
  <si>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</si>
  <si>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</si>
  <si>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</si>
  <si>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</si>
  <si>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</si>
  <si>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</si>
  <si>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</si>
  <si>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</si>
  <si>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</si>
  <si>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</si>
  <si>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</si>
  <si>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</si>
  <si>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</si>
  <si>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</si>
  <si>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</si>
  <si>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</si>
  <si>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</si>
  <si>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</si>
  <si>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</si>
  <si>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</si>
  <si>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</si>
  <si>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</si>
  <si>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</si>
  <si>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</si>
  <si>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</si>
  <si>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</si>
  <si>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</si>
  <si>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</si>
  <si>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</si>
  <si>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</si>
  <si>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</si>
  <si>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</si>
  <si>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</si>
  <si>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</si>
  <si>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</si>
  <si>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</si>
  <si>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</si>
  <si>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</si>
  <si>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</si>
  <si>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</si>
  <si>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</si>
  <si>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</si>
  <si>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</si>
  <si>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</si>
  <si>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</si>
  <si>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</si>
  <si>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</si>
  <si>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</si>
  <si>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</si>
  <si>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</si>
  <si>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</si>
  <si>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</si>
  <si>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</si>
  <si>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</si>
  <si>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</si>
  <si>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</si>
  <si>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</si>
  <si>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</si>
  <si>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</si>
  <si>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</si>
  <si>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</si>
  <si>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</si>
  <si>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</si>
  <si>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</si>
  <si>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</si>
  <si>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</si>
  <si>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</si>
  <si>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</si>
  <si>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</si>
  <si>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</si>
  <si>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</si>
  <si>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</si>
  <si>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</si>
  <si>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</si>
  <si>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</si>
  <si>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</si>
  <si>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</si>
  <si>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</si>
  <si>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</si>
  <si>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</si>
  <si>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</si>
  <si>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</si>
  <si>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</si>
  <si>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</si>
  <si>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</si>
  <si>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</si>
  <si>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</si>
  <si>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</si>
  <si>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</si>
  <si>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</si>
  <si>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</si>
  <si>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</si>
  <si>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</si>
  <si>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</si>
  <si>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</si>
  <si>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</si>
  <si>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</si>
  <si>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</si>
  <si>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</si>
  <si>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</si>
  <si>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</si>
  <si>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</si>
  <si>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</si>
  <si>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</si>
  <si>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</si>
  <si>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</si>
  <si>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</si>
  <si>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</si>
  <si>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</si>
  <si>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</si>
  <si>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</si>
  <si>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</si>
  <si>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</si>
  <si>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</si>
  <si>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</si>
  <si>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</si>
  <si>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</si>
  <si>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</si>
  <si>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</si>
  <si>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</si>
  <si>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</si>
  <si>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</si>
  <si>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</si>
  <si>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</si>
  <si>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</si>
  <si>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</si>
  <si>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</si>
  <si>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</si>
  <si>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</si>
  <si>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</si>
  <si>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</si>
  <si>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</si>
  <si>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</si>
  <si>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</si>
  <si>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</si>
  <si>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</si>
  <si>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</si>
  <si>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</si>
  <si>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</si>
  <si>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</si>
  <si>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</si>
  <si>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</si>
  <si>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</si>
  <si>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</si>
  <si>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</si>
  <si>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</si>
  <si>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</si>
  <si>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</si>
  <si>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</si>
  <si>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</si>
  <si>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</si>
  <si>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</si>
  <si>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</si>
  <si>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</si>
  <si>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</si>
  <si>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</si>
  <si>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</si>
  <si>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</si>
  <si>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</si>
  <si>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</si>
  <si>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</si>
  <si>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</si>
  <si>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</si>
  <si>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</si>
  <si>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</si>
  <si>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</si>
  <si>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</si>
  <si>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</si>
  <si>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</si>
  <si>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</si>
  <si>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</si>
  <si>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</si>
  <si>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</si>
  <si>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</si>
  <si>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</si>
  <si>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</si>
  <si>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</si>
  <si>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</si>
  <si>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</si>
  <si>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</si>
  <si>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</si>
  <si>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</si>
  <si>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</si>
  <si>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</si>
  <si>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</si>
  <si>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</si>
  <si>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</si>
  <si>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</si>
  <si>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</si>
  <si>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</si>
  <si>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</si>
  <si>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</si>
  <si>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</si>
  <si>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</si>
  <si>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</si>
  <si>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</si>
  <si>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</si>
  <si>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</si>
  <si>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</si>
  <si>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</si>
  <si>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</si>
  <si>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</si>
  <si>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</si>
  <si>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</si>
  <si>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</si>
  <si>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</si>
  <si>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</si>
  <si>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</si>
  <si>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</si>
  <si>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</si>
  <si>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</si>
  <si>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</si>
  <si>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</si>
  <si>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</si>
  <si>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</si>
  <si>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</si>
  <si>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</si>
  <si>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</si>
  <si>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</si>
  <si>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</si>
  <si>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</si>
  <si>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</si>
  <si>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</si>
  <si>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</si>
  <si>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</si>
  <si>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</si>
  <si>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</si>
  <si>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</si>
  <si>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</si>
  <si>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</si>
  <si>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</si>
  <si>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</si>
  <si>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</si>
  <si>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</si>
  <si>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</si>
  <si>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</si>
  <si>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</si>
  <si>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</si>
  <si>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</si>
  <si>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</si>
  <si>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</si>
  <si>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</si>
  <si>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</si>
  <si>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</si>
  <si>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</si>
  <si>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</si>
  <si>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</si>
  <si>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</si>
  <si>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</si>
  <si>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</si>
  <si>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</si>
  <si>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</si>
  <si>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</si>
  <si>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</si>
  <si>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</si>
  <si>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</si>
  <si>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</si>
  <si>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</si>
  <si>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</si>
  <si>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</si>
  <si>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</si>
  <si>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</si>
  <si>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</si>
  <si>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</si>
  <si>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</si>
  <si>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</si>
  <si>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</si>
  <si>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</si>
  <si>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</si>
  <si>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</si>
  <si>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</si>
  <si>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</si>
  <si>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</si>
  <si>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</si>
  <si>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</si>
  <si>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</si>
  <si>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</si>
  <si>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</si>
  <si>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</si>
  <si>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</si>
  <si>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</si>
  <si>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</si>
  <si>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</si>
  <si>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</si>
  <si>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</si>
  <si>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</si>
  <si>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</si>
  <si>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</si>
  <si>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</si>
  <si>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</si>
  <si>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</si>
  <si>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</si>
  <si>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</si>
  <si>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</si>
  <si>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</si>
  <si>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</si>
  <si>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</si>
  <si>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</si>
  <si>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</si>
  <si>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</si>
  <si>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</si>
  <si>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</si>
  <si>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</si>
  <si>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</si>
  <si>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</si>
  <si>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</si>
  <si>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</si>
  <si>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</si>
  <si>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</si>
  <si>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</si>
  <si>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</si>
  <si>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</si>
  <si>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</si>
  <si>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</si>
  <si>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</si>
  <si>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</si>
  <si>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</si>
  <si>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</si>
  <si>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</si>
  <si>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</si>
  <si>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</si>
  <si>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</si>
  <si>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</si>
  <si>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</si>
  <si>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</si>
  <si>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</si>
  <si>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</si>
  <si>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</si>
  <si>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</si>
  <si>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</si>
  <si>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</si>
  <si>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</si>
  <si>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</si>
  <si>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</si>
  <si>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</si>
  <si>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</si>
  <si>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</si>
  <si>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</si>
  <si>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</si>
  <si>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</si>
  <si>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</si>
  <si>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</si>
  <si>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</si>
  <si>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</si>
  <si>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</si>
  <si>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</si>
  <si>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</si>
  <si>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</si>
  <si>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</si>
  <si>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</si>
  <si>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</si>
  <si>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</si>
  <si>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</si>
  <si>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</si>
  <si>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</si>
  <si>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</si>
  <si>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</si>
  <si>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</si>
  <si>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</si>
  <si>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</si>
  <si>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</si>
  <si>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</si>
  <si>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</si>
  <si>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</si>
  <si>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</si>
  <si>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</si>
  <si>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</si>
  <si>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</si>
  <si>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</si>
  <si>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</si>
  <si>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</si>
  <si>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</si>
  <si>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</si>
  <si>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</si>
  <si>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</si>
  <si>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</si>
  <si>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</si>
  <si>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</si>
  <si>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</si>
  <si>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</si>
  <si>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</si>
  <si>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</si>
  <si>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</si>
  <si>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</si>
  <si>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</si>
  <si>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</si>
  <si>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</si>
  <si>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</si>
  <si>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</si>
  <si>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</si>
  <si>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</si>
  <si>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</si>
  <si>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</si>
  <si>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</si>
  <si>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</si>
  <si>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</si>
  <si>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</si>
  <si>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</si>
  <si>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</si>
  <si>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</si>
  <si>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</si>
  <si>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</si>
  <si>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</si>
  <si>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</si>
  <si>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</si>
  <si>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</si>
  <si>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</si>
  <si>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</si>
  <si>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</si>
  <si>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</si>
  <si>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</si>
  <si>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</si>
  <si>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</si>
  <si>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</si>
  <si>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</si>
  <si>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</si>
  <si>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</si>
  <si>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</si>
  <si>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</si>
  <si>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</si>
  <si>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</si>
  <si>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</si>
  <si>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</si>
  <si>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</si>
  <si>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</si>
  <si>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</si>
  <si>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</si>
  <si>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</si>
  <si>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</si>
  <si>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</si>
  <si>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</si>
  <si>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</si>
  <si>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</si>
  <si>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</si>
  <si>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</si>
  <si>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</si>
  <si>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</si>
  <si>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</si>
  <si>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</si>
  <si>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</si>
  <si>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</si>
  <si>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</si>
  <si>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</si>
  <si>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</si>
  <si>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</si>
  <si>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</si>
  <si>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</si>
  <si>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</si>
  <si>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</si>
  <si>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</si>
  <si>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</si>
  <si>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</si>
  <si>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</si>
  <si>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</si>
  <si>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</si>
  <si>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</si>
  <si>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</si>
  <si>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</si>
  <si>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</si>
  <si>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</si>
  <si>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</si>
  <si>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</si>
  <si>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</si>
  <si>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</si>
  <si>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</si>
  <si>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</si>
  <si>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</si>
  <si>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</si>
  <si>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</si>
  <si>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</si>
  <si>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</si>
  <si>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</si>
  <si>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</si>
  <si>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</si>
  <si>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</si>
  <si>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</si>
  <si>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</si>
  <si>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</si>
  <si>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</si>
  <si>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</si>
  <si>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</si>
  <si>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</si>
  <si>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</si>
  <si>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</si>
  <si>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</si>
  <si>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</si>
  <si>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</si>
  <si>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</si>
  <si>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</si>
  <si>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</si>
  <si>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</si>
  <si>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</si>
  <si>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</si>
  <si>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</si>
  <si>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</si>
  <si>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</si>
  <si>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</si>
  <si>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</si>
  <si>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</si>
  <si>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</si>
  <si>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</si>
  <si>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</si>
  <si>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</si>
  <si>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</si>
  <si>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</si>
  <si>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</si>
  <si>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</si>
  <si>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</si>
  <si>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</si>
  <si>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</si>
  <si>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</si>
  <si>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</si>
  <si>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</si>
  <si>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</si>
  <si>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</si>
  <si>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</si>
  <si>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</si>
  <si>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</si>
  <si>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</si>
  <si>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</si>
  <si>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</si>
  <si>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</si>
  <si>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</si>
  <si>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</si>
  <si>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</si>
  <si>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</si>
  <si>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</si>
  <si>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</si>
  <si>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</si>
  <si>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</si>
  <si>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</si>
  <si>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</si>
  <si>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</si>
  <si>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</si>
  <si>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</si>
  <si>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</si>
  <si>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</si>
  <si>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</si>
  <si>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</si>
  <si>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</si>
  <si>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</si>
  <si>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</si>
  <si>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</si>
  <si>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</si>
  <si>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</si>
  <si>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</si>
  <si>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</si>
  <si>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</si>
  <si>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</si>
  <si>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</si>
  <si>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</si>
  <si>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</si>
  <si>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</si>
  <si>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</si>
  <si>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</si>
  <si>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</si>
  <si>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</si>
  <si>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</si>
  <si>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</si>
  <si>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</si>
  <si>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</si>
  <si>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</si>
  <si>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</si>
  <si>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</si>
  <si>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</si>
  <si>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</si>
  <si>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</si>
  <si>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</si>
  <si>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</si>
  <si>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</si>
  <si>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</si>
  <si>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</si>
  <si>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</si>
  <si>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</si>
  <si>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</si>
  <si>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</si>
  <si>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</si>
  <si>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</si>
  <si>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</si>
  <si>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</si>
  <si>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</si>
  <si>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</si>
  <si>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</si>
  <si>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</si>
  <si>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</si>
  <si>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</si>
  <si>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</si>
  <si>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</si>
  <si>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</si>
  <si>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</si>
  <si>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</si>
  <si>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</si>
  <si>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</si>
  <si>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</si>
  <si>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</si>
  <si>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</si>
  <si>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</si>
  <si>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</si>
  <si>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</si>
  <si>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</si>
  <si>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</si>
  <si>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</si>
  <si>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</si>
  <si>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</si>
  <si>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</si>
  <si>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</si>
  <si>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</si>
  <si>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</si>
  <si>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</si>
  <si>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</si>
  <si>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</si>
  <si>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</si>
  <si>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</si>
  <si>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</si>
  <si>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</si>
  <si>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</si>
  <si>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</si>
  <si>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</si>
  <si>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</si>
  <si>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</si>
  <si>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</si>
  <si>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</si>
  <si>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</si>
  <si>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</si>
  <si>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</si>
  <si>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</si>
  <si>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</si>
  <si>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</si>
  <si>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</si>
  <si>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</si>
  <si>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</si>
  <si>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</si>
  <si>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</si>
  <si>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</si>
  <si>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</si>
  <si>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</si>
  <si>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</si>
  <si>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</si>
  <si>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</si>
  <si>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</si>
  <si>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</si>
  <si>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</si>
  <si>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</si>
  <si>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</si>
  <si>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</si>
  <si>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</si>
  <si>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</si>
  <si>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</si>
  <si>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</si>
  <si>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</si>
  <si>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</si>
  <si>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</si>
  <si>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</si>
  <si>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</si>
  <si>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</si>
  <si>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</si>
  <si>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</si>
  <si>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</si>
  <si>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</si>
  <si>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</si>
  <si>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</si>
  <si>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</si>
  <si>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</si>
  <si>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</si>
  <si>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</si>
  <si>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</si>
  <si>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</si>
  <si>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</si>
  <si>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</si>
  <si>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</si>
  <si>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</si>
  <si>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</si>
  <si>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</si>
  <si>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</si>
  <si>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</si>
  <si>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PCM-20251121-00000491</t>
  </si>
  <si>
    <t>JED2301</t>
  </si>
  <si>
    <t>N/A</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</si>
  <si>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</si>
  <si>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</si>
  <si>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</si>
  <si>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</si>
  <si>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</si>
  <si>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</si>
  <si>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</si>
  <si>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</si>
  <si>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</si>
  <si>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</si>
  <si>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</si>
  <si>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PCM-20251121-00000374</t>
  </si>
  <si>
    <t xml:space="preserve">Site located  in Shuqiq water plant and Security not allow to access, mandoob engaged // Currently Mandoob moved from Jizan and will be at gate in 60 mins </t>
  </si>
  <si>
    <t>PCM-20251121-00000518</t>
  </si>
  <si>
    <t xml:space="preserve">team on the way need 40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</si>
</sst>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8" totalsRowShown="0" headerRowDxfId="48" dataDxfId="47" headerRowBorderDxfId="45" tableBorderDxfId="46" totalsRowBorderDxfId="44">
  <autoFilter ref="A1:L4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1" totalsRowShown="0" headerRowDxfId="31" dataDxfId="30" headerRowBorderDxfId="28" tableBorderDxfId="29">
  <autoFilter ref="A1:L1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319.54690578703594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45982.495331712962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45982.495331712962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45982.495331712962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45982.495331712962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45982.495331712962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45982.495331712962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45982.495331712962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45982.495331712962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45982.495331712962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45982.495331712962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45982.495331712962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45982.495331712962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45982.495331712962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45982.495331712962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45982.495331712962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45982.495331712962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45982.495331712962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45982.495331712962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45982.495331712962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45982.495331712962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45982.495331712962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45982.495331712962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45982.495331712962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45982.495331712962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45982.495331712962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45982.495331712962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45982.495331712962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45982.495331712962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45982.495331712962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45982.495331712962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45982.495331712962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45982.495331712962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45982.495331712962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45982.495331712962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45982.495331712962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45982.495331712962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45982.495331712962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45982.495331712962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45982.495331712962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45982.495331712962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45982.495331712962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45982.495331712962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45982.495331712962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45982.495331712962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45982.495331712962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45982.495331712962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45982.495331712962</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45982.495331712962</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45982.495331712962</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AD36A53E-EED6-45A4-A434-E0BEC45CFB5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157.49549409722385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45982.495332060185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45982.495332060185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45982.495332060185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45982.495332060185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45982.495332060185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45982.495332060185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45982.495332060185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45982.495332060185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45982.495332060185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45982.495332060185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45982.495332060185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45982.495332060185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45982.495332060185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45982.495332060185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45982.495332060185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45982.495332060185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45982.495332060185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45982.495332060185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45982.495332060185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45982.495332060185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45982.495332060185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45982.495332060185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45982.495332060185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45982.495332060185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45982.495332060185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45982.495332060185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45982.495332060185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45982.495332060185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45982.495332060185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45982.495332060185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45982.495332060185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45982.495332060185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45982.495332060185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45982.495332060185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45982.495332060185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45982.495332060185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45982.495332060185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45982.495332060185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45982.495332060185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45982.495332060185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45982.495332060185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45982.495332060185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45982.495332060185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45982.495332060185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45982.495332060185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45982.495332060185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45982.495332060185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45982.495332060185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45982.495332060185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45982.495332060185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45982.495332060185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45982.495332060185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45982.495332060185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45982.495332060185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45982.495332060185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45982.495332060185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45982.495332060185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45982.495332060185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45982.495332060185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45982.495332060185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45982.495332060185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45982.495332060185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45982.495332060185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45982.495332060185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45982.495332060185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45982.495332060185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45982.495332060185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45982.495332060185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45982.495332060185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45982.495332060185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45982.495332060185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45982.495332060185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45982.495332060185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45982.495332060185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45982.495332060185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45982.495332060185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45982.495332060185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45982.495332060185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45982.495332060185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45982.495332060185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45982.495332060185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45982.495332060185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45982.495332060185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45982.495332060185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45982.495332060185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45982.495332060185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45982.495332060185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45982.495332060185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45982.495332060185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45982.495332060185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45982.495332060185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45982.495332060185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45982.495332060185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45982.495332060185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45982.495332060185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45982.495332060185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45982.495332060185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45982.495332060185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45982.495332060185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45982.495332060185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45982.495332060185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45982.495332060185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45982.495332060185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45982.495332060185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45982.495332060185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45982.495332060185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45982.495332060185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45982.495332060185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45982.495332060185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45982.495332060185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45982.495332060185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45982.495332060185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45982.495332060185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45982.495332060185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45982.495332060185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45982.495332060185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45982.495332060185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45982.495332060185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45982.495332060185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45982.495332060185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45982.495332060185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45982.495332060185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45982.495332060185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45982.495332060185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45982.495332060185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45982.495332060185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45982.495332060185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45982.495332060185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45982.495332060185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45982.495332060185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45982.495332060185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45982.495332060185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45982.495332060185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45982.495332060185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45982.495332060185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45982.495332060185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45982.495332060185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45982.495332060185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45982.495332060185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45982.495332060185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45982.495332060185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45982.495332060185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45982.495332060185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45982.495332060185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45982.495332060185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45982.495332060185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45982.495332060185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45982.495332060185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45982.495332060185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45982.495332060185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45982.495332060185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45982.495332060185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45982.495332060185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45982.495332060185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45982.495332060185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45982.495332060185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45982.495332060185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45982.495332060185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45982.495332060185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45982.495332060185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45982.495332060185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45982.495332060185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45982.495332060185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45982.495332060185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45982.495332060185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45982.495332060185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45982.495332060185</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45982.495332060185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45982.495332060185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45982.495332060185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45982.495332060185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45982.495332060185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45982.495332060185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45982.495332060185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45982.495332060185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45982.495332060185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45982.495332060185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45982.495332060185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45982.495332060185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45982.495332060185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45982.495332060185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45982.495332060185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45982.495332060185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45982.495332060185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45982.495332060185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45982.495332060185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45982.495332060185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45982.495332060185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45982.495332060185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45982.495332060185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45982.495332060185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45982.495332060185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45982.495332060185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45982.495332060185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45982.495332060185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45982.495332060185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45982.495332060185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45982.495332060185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45982.495332060185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45982.495332060185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45982.495332060185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45982.495332060185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45982.495332060185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45982.495332060185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45982.495332060185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45982.495332060185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45982.495332060185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45982.495332060185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45982.495332060185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45982.495332060185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45982.495332060185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45982.495332060185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45982.495332060185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45982.495332060185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45982.495332060185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45982.495332060185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45982.495332060185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45982.495332060185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45982.495332060185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45982.495332060185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45982.495332060185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45982.495332060185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45982.495332060185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45982.495332060185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45982.495332060185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45982.495332060185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45982.495332060185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45982.495332060185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45982.495332060185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45982.495332060185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45982.495332060185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45982.495332060185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45982.495332060185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45982.495332060185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45982.495332060185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45982.495332060185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45982.495332060185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45982.495332060185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45982.495332060185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45982.495332060185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45982.495332060185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45982.495332060185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45982.495332060185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45982.495332060185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45982.495332060185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45982.495332060185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45982.495332060185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45982.495332060185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45982.495332060185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45982.495332060185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45982.495332060185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45982.495332060185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45982.495332060185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45982.495332060185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45982.495332060185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45982.495332060185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45982.495332060185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45982.495332060185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45982.495332060185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45982.495332060185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45982.495332060185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45982.495332060185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45982.495332060185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45982.495332060185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45982.495332060185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45982.495332060185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45982.495332060185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45982.495332060185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45982.495332060185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45982.495332060185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45982.495332060185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45982.495332060185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45982.495332060185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45982.495332060185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45982.495332060185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45982.495332060185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45982.495332060185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45982.495332060185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45982.495332060185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45982.495332060185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45982.495332060185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45982.495332060185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45982.495332060185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45982.495332060185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45982.495332060185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45982.495332060185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45982.495332060185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45982.495332060185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45982.495332060185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45982.495332060185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45982.495332060185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45982.495332060185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45982.495332060185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45982.495332060185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45982.495332060185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45982.495332060185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45982.495332060185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45982.495332060185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45982.495332060185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45982.495332060185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45982.495332060185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45982.495332060185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45982.495332060185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45982.495332060185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45982.495332060185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45982.495332060185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45982.495332060185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45982.495332060185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45982.495332060185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45982.495332060185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45982.495332060185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45982.495332060185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45982.495332060185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45982.495332060185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45982.495332060185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45982.495332060185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45982.495332060185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45982.495332060185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45982.495332060185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45982.495332060185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45982.495332060185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45982.495332060185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45982.495332060185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45982.495332060185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45982.495332060185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45982.495332060185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45982.495332060185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45982.495332060185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45982.495332060185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45982.495332060185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45982.495332060185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45982.495332060185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45982.495332060185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45982.495332060185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45982.495332060185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45982.495332060185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45982.495332060185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45982.495332060185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45982.495332060185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45982.495332060185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45982.495332060185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45982.495332060185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45982.495332060185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45982.495332060185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45982.495332060185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45982.495332060185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45982.495332060185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45982.495332060185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45982.495332060185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45982.495332060185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45982.495332060185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45982.495332060185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45982.495332060185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45982.495332060185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45982.495332060185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45982.495332060185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45982.495332060185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45982.495332060185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45982.495332060185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45982.495332060185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45982.495332060185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45982.495332060185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45982.495332060185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45982.495332060185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45982.495332060185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45982.495332060185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45982.495332060185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45982.495332060185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45982.495332060185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45982.495332060185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45982.495332060185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45982.495332060185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45982.495332060185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45982.495332060185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45982.495332060185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45982.495332060185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45982.495332060185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45982.495332060185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45982.495332060185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45982.495332060185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45982.495332060185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45982.495332060185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45982.495332060185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45982.495332060185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45982.495332060185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45982.495332060185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45982.495332060185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45982.495332060185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45982.495332060185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45982.495332060185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45982.495332060185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45982.495332060185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45982.495332060185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45982.495332060185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45982.495332060185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45982.495332060185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45982.495332060185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45982.495332060185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45982.495332060185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45982.495332060185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45982.495332060185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45982.495332060185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45982.495332060185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45982.495332060185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45982.495332060185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45982.495332060185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45982.495332060185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45982.495332060185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45982.495332060185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45982.495332060185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45982.495332060185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45982.495332060185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45982.495332060185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45982.495332060185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45982.495332060185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45982.495332060185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45982.495332060185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45982.495332060185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45982.495332060185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45982.495332060185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45982.495332060185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45982.495332060185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45982.495332060185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45982.495332060185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45982.495332060185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45982.495332060185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45982.495332060185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45982.495332060185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45982.495332060185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45982.495332060185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45982.495332060185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45982.495332060185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45982.495332060185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45982.495332060185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45982.495332060185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45982.495332060185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45982.495332060185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45982.495332060185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45982.495332060185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45982.495332060185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45982.495332060185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45982.495332060185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45982.495332060185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45982.495332060185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45982.495332060185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45982.495332060185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45982.495332060185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45982.495332060185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45982.495332060185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45982.495332060185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45982.495332060185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45982.495332060185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45982.495332060185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45982.495332060185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45982.495332060185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45982.495332060185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45982.495332060185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45982.495332060185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45982.495332060185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45982.495332060185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45982.495332060185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45982.495332060185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45982.495332060185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45982.495332060185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45982.495332060185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45982.495332060185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45982.495332060185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45982.495332060185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45982.495332060185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45982.495332060185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45982.495332060185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45982.495332060185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45982.495332060185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45982.495332060185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45982.495332060185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45982.495332060185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45982.495332060185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45982.495332060185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45982.495332060185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45982.495332060185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45982.495332060185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45982.495332060185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45982.495332060185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45982.495332060185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45982.495332060185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45982.495332060185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45982.495332060185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45982.495332060185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45982.495332060185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45982.495332060185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45982.495332060185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45982.495332060185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45982.495332060185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45982.495332060185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45982.495332060185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45982.495332060185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45982.495332060185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45982.495332060185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45982.495332060185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45982.495332060185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45982.495332060185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45982.495332060185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45982.495332060185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45982.495332060185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45982.495332060185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45982.495332060185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45982.495332060185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45982.495332060185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45982.495332060185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45982.495332060185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45982.495332060185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45982.495332060185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45982.495332060185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45982.495332060185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45982.495332060185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45982.495332060185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45982.495332060185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45982.495332060185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45982.495332060185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45982.495332060185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45982.495332060185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45982.495332060185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45982.495332060185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45982.495332060185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45982.495332060185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45982.495332060185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45982.495332060185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45982.495332060185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45982.495332060185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45982.495332060185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45982.495332060185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45982.495332060185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45982.495332060185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45982.495332060185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45982.495332060185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45982.495332060185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45982.495332060185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45982.495332060185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45982.495332060185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45982.495332060185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45982.495332060185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45982.495332060185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45982.495332060185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45982.495332060185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45982.495332060185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45982.495332060185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45982.495332060185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45982.495332060185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45982.495332060185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45982.495332060185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45982.495332060185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45982.495332060185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45982.495332060185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45982.495332060185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45982.495332060185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45982.495332060185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45982.495332060185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45982.495332060185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45982.495332060185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45982.495332060185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45982.495332060185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45982.495332060185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45982.495332060185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45982.495332060185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45982.495332060185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45982.495332060185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45982.495332060185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45982.495332060185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45982.495332060185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45982.495332060185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45982.495332060185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45982.495332060185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45982.495332060185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45982.495332060185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45982.495332060185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45982.495332060185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45982.495332060185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45982.495332060185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45982.495332060185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45982.495332060185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45982.495332060185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45982.495332060185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45982.495332060185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45982.495332060185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45982.495332060185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45982.495332060185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45982.495332060185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45982.495332060185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45982.495332060185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45982.495332060185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45982.495332060185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45982.495332060185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45982.495332060185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45982.495332060185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45982.495332060185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45982.495332060185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45982.495332060185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45982.495332060185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45982.495332060185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45982.495332060185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45982.495332060185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45982.495332060185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45982.495332060185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45982.495332060185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45982.495332060185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45982.495332060185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45982.495332060185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45982.495332060185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45982.495332060185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45982.495332060185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45982.495332060185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45982.495332060185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45982.495332060185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45982.495332060185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45982.495332060185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45982.495332060185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45982.495332060185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45982.495332060185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45982.495332060185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45982.495332060185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45982.495332060185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45982.495332060185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45982.495332060185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45982.495332060185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45982.495332060185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45982.495332060185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45982.495332060185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45982.495332060185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45982.495332060185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45982.495332060185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45982.495332060185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45982.495332060185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45982.495332060185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45982.495332060185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45982.495332060185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45982.495332060185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45982.495332060185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45982.495332060185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45982.495332060185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45982.495332060185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45982.495332060185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45982.495332060185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45982.495332060185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45982.495332060185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45982.495332060185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45982.495332060185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45982.495332060185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45982.495332060185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45982.495332060185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45982.495332060185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45982.495332060185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45982.495332060185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45982.495332060185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45982.495332060185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45982.495332060185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45982.495332060185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45982.495332060185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45982.495332060185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45982.495332060185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45982.495332060185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45982.495332060185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45982.495332060185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45982.495332060185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45982.495332060185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45982.495332060185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45982.495332060185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45982.495332060185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45982.495332060185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45982.495332060185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45982.495332060185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45982.495332060185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45982.495332060185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45982.495332060185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45982.495332060185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45982.495332060185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45982.495332060185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45982.495332060185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45982.495332060185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45982.495332060185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45982.495332060185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45982.495332060185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45982.495332060185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45982.495332060185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45982.495332060185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45982.495332060185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45982.495332060185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45982.495332060185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45982.495332060185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45982.495332060185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45982.495332060185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45982.495332060185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45982.495332060185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45982.495332060185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45982.495332060185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45982.495332060185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45982.495332060185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45982.495332060185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45982.495332060185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45982.495332060185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45982.495332060185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45982.495332060185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45982.495332060185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45982.495332060185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45982.495332060185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45982.495332060185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45982.495332060185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45982.495332060185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45982.495332060185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45982.495332060185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45982.495332060185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45982.495332060185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45982.495332060185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45982.495332060185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45982.495332060185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45982.495332060185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45982.495332060185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45982.495332060185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45982.495332060185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45982.495332060185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45982.495332060185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45982.495332060185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45982.495332060185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45982.495332060185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45982.495332060185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45982.495332060185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45982.495332060185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45982.495332060185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45982.495332060185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45982.495332060185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45982.495332060185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45982.495332060185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45982.495332060185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45982.495332060185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45982.495332060185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45982.495332060185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45982.495332060185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45982.495332060185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45982.495332060185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45982.495332060185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45982.495332060185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45982.495332060185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45982.495332060185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45982.495332060185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45982.495332060185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45982.495332060185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45982.495332060185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45982.495332060185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45982.495332060185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45982.495332060185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45982.495332060185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45982.495332060185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45982.495332060185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45982.495332060185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45982.495332060185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45982.495332060185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45982.495332060185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45982.495332060185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45982.495332060185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45982.495332060185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45982.495332060185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45982.495332060185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45982.495332060185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45982.495332060185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45982.495332060185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45982.495332060185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45982.495332060185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45982.495332060185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45982.495332060185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45982.495332060185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45982.495332060185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45982.495332060185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45982.495332060185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45982.495332060185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45982.495332060185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45982.495332060185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45982.495332060185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45982.495332060185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45982.495332060185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45982.495332060185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45982.495332060185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45982.495332060185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45982.495332060185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45982.495332060185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45982.495332060185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45982.495332060185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45982.495332060185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45982.495332060185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45982.495332060185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45982.495332060185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45982.495332060185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45982.495332060185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45982.495332060185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45982.495332060185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45982.495332060185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45982.495332060185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45982.495332060185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45982.495332060185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45982.495332060185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45982.495332060185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45982.495332060185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45982.495332060185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45982.495332060185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45982.495332060185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45982.495332060185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45982.495332060185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45982.495332060185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45982.495332060185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45982.495332060185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45982.495332060185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45982.495332060185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45982.495332060185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45982.495332060185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45982.495332060185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45982.495332060185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45982.495332060185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45982.495332060185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45982.495332060185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45982.495332060185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45982.495332060185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45982.495332060185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45982.495332060185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45982.495332060185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45982.495332060185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45982.495332060185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45982.495332060185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45982.495332060185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45982.495332060185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45982.495332060185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45982.495332060185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45982.495332060185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45982.495332060185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45982.495332060185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45982.495332060185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45982.495332060185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45982.495332060185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45982.495332060185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45982.495332060185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45982.495332060185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45982.495332060185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45982.495332060185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45982.495332060185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45982.495332060185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45982.495332060185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45982.495332060185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45982.495332060185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45982.495332060185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45982.495332060185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45982.495332060185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45982.495332060185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45982.495332060185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45982.495332060185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45982.495332060185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45982.495332060185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45982.495332060185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45982.495332060185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45982.495332060185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45982.495332060185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45982.495332060185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45982.495332060185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45982.495332060185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45982.495332060185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45982.495332060185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45982.495332060185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45982.495332060185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45982.495332060185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45982.495332060185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45982.495332060185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45982.495332060185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45982.495332060185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45982.495332060185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45982.495332060185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45982.495332060185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45982.495332060185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45982.495332060185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45982.495332060185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45982.495332060185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45982.495332060185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45982.495332060185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45982.495332060185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45982.495332060185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45982.495332060185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45982.495332060185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45982.495332060185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45982.495332060185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45982.495332060185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45982.495332060185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45982.495332060185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45982.495332060185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45982.495332060185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45982.495332060185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45982.495332060185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45982.495332060185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45982.495332060185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45982.495332060185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45982.495332060185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45982.495332060185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45982.495332060185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45982.495332060185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45982.495332060185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45982.495332060185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45982.495332060185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45982.495332060185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45982.495332060185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45982.495332060185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45982.495332060185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45982.495332060185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45982.495332060185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45982.495332060185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45982.495332060185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45982.495332060185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45982.495332060185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45982.495332060185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45982.495332060185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45982.495332060185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45982.495332060185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45982.495332060185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45982.495332060185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45982.495332060185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45982.495332060185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45982.495332060185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45982.495332060185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45982.495332060185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45982.495332060185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45982.495332060185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45982.495332060185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45982.495332060185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45982.495332060185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45982.495332060185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45982.495332060185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45982.495332060185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45982.495332060185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45982.495332060185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45982.495332060185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45982.495332060185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45982.495332060185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45982.495332060185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45982.495332060185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45982.495332060185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45982.495332060185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45982.495332060185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45982.495332060185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45982.495332060185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45982.495332060185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45982.495332060185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45982.495332060185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45982.495332060185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45982.495332060185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45982.495332060185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45982.495332060185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45982.495332060185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45982.495332060185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45982.495332060185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45982.495332060185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45982.495332060185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45982.495332060185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45982.495332060185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45982.495332060185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45982.495332060185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45982.495332060185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45982.495332060185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45982.495332060185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45982.495332060185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45982.495332060185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45982.495332060185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45982.495332060185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45982.495332060185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45982.495332060185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45982.495332060185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45982.495332060185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45982.495332060185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45982.495332060185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45982.495332060185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45982.495332060185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45982.495332060185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45982.495332060185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45982.495332060185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45982.495332060185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45982.495332060185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45982.495332060185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45982.495332060185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45982.495332060185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45982.495332060185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45982.495332060185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45982.495332060185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45982.495332060185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45982.495332060185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45982.495332060185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45982.495332060185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45982.495332060185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45982.495332060185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45982.495332060185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45982.495332060185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45982.495332060185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45982.495332060185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45982.495332060185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45982.495332060185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45982.495332060185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45982.495332060185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45982.495332060185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45982.495332060185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45982.495332060185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45982.495332060185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45982.495332060185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45982.495332060185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45982.495332060185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45982.495332060185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45982.495332060185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45982.495332060185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45982.495332060185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45982.495332060185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45982.495332060185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45982.495332060185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45982.495332060185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45982.495332060185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45982.495332060185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45982.495332060185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45982.495332060185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45982.495332060185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45982.495332060185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45982.495332060185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45982.495332060185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45982.495332060185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45982.495332060185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45982.495332060185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45982.495332060185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45982.495332060185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45982.495332060185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45982.495332060185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45982.495332060185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45982.495332060185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45982.495332060185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45982.495332060185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45982.495332060185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45982.495332060185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45982.495332060185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45982.495332060185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45982.495332060185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45982.495332060185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45982.495332060185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45982.495332060185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45982.495332060185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45982.495332060185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45982.495332060185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45982.495332060185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45982.495332060185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45982.495332060185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45982.495332060185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45982.495332060185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45982.495332060185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45982.495332060185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45982.495332060185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45982.495332060185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45982.495332060185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45982.495332060185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45982.495332060185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45982.495332060185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45982.495332060185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45982.495332060185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45982.495332060185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45982.495332060185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45982.495332060185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45982.495332060185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45982.495332060185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45982.495332060185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45982.495332060185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45982.495332060185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45982.495332060185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45982.495332060185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45982.495332060185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45982.495332060185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45982.495332060185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45982.495332060185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45982.495332060185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45982.495332060185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45982.495332060185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45982.495332060185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45982.495332060185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45982.495332060185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45982.495332060185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45982.495332060185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45982.495332060185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45982.495332060185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45982.495332060185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45982.495332060185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45982.495332060185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45982.495332060185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45982.495332060185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45982.495332060185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45982.495332060185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45982.495332060185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45982.495332060185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45982.495332060185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45982.495332060185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45982.495332060185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45982.495332060185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45982.495332060185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45982.495332060185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45982.495332060185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45982.495332060185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45982.495332060185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45982.495332060185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45982.495332060185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45982.495332060185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45982.495332060185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45982.495332060185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45982.495332060185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45982.495332060185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45982.495332060185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45982.495332060185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45982.495332060185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45982.495332060185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45982.495332060185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45982.495332060185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45982.495332060185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45982.495332060185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45982.495332060185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45982.495332060185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45982.495332060185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45982.495332060185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45982.495332060185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45982.495332060185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45982.495332060185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45982.495332060185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45982.495332060185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45982.495332060185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45982.495332060185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45982.495332060185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45982.495332060185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45982.495332060185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45982.495332060185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45982.495332060185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45982.495332060185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45982.495332060185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45982.495332060185</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8"/>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279.01461446758913</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
        <v>5393</v>
      </c>
      <c r="C3" s="93">
        <v>1</v>
      </c>
      <c r="D3" s="91" t="s">
        <v>39109</v>
      </c>
      <c r="E3" s="94" t="s">
        <v>39021</v>
      </c>
      <c r="F3" s="95">
        <v>45982.434710648151</v>
      </c>
      <c r="G3" s="96">
        <f t="shared" ref="G3:G28" ca="1" si="0">IFERROR(NOW()-F3,"")</f>
        <v>6.0621064811130054E-2</v>
      </c>
      <c r="H3" s="95">
        <v>45982.434710648151</v>
      </c>
      <c r="I3" s="113" t="s">
        <v>39110</v>
      </c>
      <c r="J3" s="113" t="s">
        <v>39110</v>
      </c>
      <c r="K3" s="97" t="s">
        <v>39111</v>
      </c>
      <c r="L3" s="91" t="s">
        <v>8145</v>
      </c>
    </row>
    <row r="4" spans="1:16" ht="15" customHeight="1">
      <c r="A4" s="113"/>
      <c r="B4" s="113" t="str">
        <f>IFERROR(VLOOKUP(D4,DB!A:K,11,0),"")</f>
        <v/>
      </c>
      <c r="C4" s="93"/>
      <c r="D4" s="91"/>
      <c r="E4" s="94"/>
      <c r="F4" s="95"/>
      <c r="G4" s="96">
        <f t="shared" ca="1" si="0"/>
        <v>45982.495331712962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45982.495331712962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45982.495331712962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45982.495331712962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45982.495332060185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45982.495332060185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45982.495332060185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45982.495332060185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45982.495332060185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45982.495332060185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45982.495332060185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45982.495332060185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45982.495332060185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45982.495332060185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45982.495332060185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45982.495332060185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45982.495332060185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45982.495332060185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45982.495332060185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45982.495332060185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45982.495332060185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45982.495332060185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45982.495332060185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45982.495332060185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45982.495332060185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ref="G29:G92" ca="1" si="1">IFERROR(NOW()-F29,"")</f>
        <v>45982.495332060185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45982.495332060185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45982.495332060185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45982.495332060185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45982.495332060185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45982.495332060185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45982.495332060185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45982.495332060185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45982.495332060185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45982.495332060185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45982.495332060185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45982.495332060185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45982.495332060185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45982.495332060185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45982.495332060185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45982.495332060185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45982.495332060185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45982.495332060185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45982.495332060185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45982.495332060185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45982.495332060185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45982.495332060185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45982.495332060185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45982.495332060185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45982.495332060185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45982.495332060185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45982.495332060185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45982.495332060185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45982.495332060185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45982.495332060185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45982.495332060185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45982.495332060185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45982.495332060185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45982.495332060185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45982.495332060185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45982.495332060185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45982.495332060185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45982.495332060185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45982.495332060185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45982.495332060185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45982.495332060185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45982.495332060185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45982.495332060185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45982.495332060185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45982.495332060185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45982.495332060185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45982.495332060185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45982.495332060185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45982.495332060185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45982.495332060185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45982.495332060185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45982.495332060185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45982.495332060185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45982.495332060185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45982.495332060185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45982.495332060185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45982.495332060185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45982.495332060185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45982.495332060185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45982.495332060185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45982.495332060185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45982.495332060185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45982.495332060185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45982.495332060185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ref="G93:G156" ca="1" si="2">IFERROR(NOW()-F93,"")</f>
        <v>45982.495332060185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45982.495332060185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45982.495332060185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45982.495332060185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45982.495332060185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45982.495332060185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45982.495332060185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45982.495332060185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45982.495332060185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45982.495332060185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45982.495332060185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45982.495332060185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45982.495332060185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45982.495332060185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45982.495332060185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45982.495332060185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45982.495332060185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45982.495332060185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45982.495332060185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45982.495332060185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45982.495332060185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45982.495332060185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45982.495332060185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45982.495332060185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45982.495332060185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45982.495332060185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45982.495332060185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45982.495332060185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45982.495332060185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45982.495332060185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45982.495332060185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45982.495332060185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45982.495332060185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45982.495332060185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45982.495332060185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45982.495332060185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45982.495332060185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45982.495332060185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45982.495332060185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45982.495332060185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45982.495332060185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45982.495332060185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45982.495332060185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45982.495332060185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45982.495332060185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45982.495332060185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45982.495332060185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45982.495332060185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45982.495332060185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45982.495332060185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45982.495332060185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45982.495332060185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45982.495332060185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45982.495332060185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45982.495332060185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45982.495332060185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45982.495332060185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45982.495332060185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45982.495332060185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45982.495332060185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45982.495332060185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45982.495332060185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45982.495332060185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45982.495332060185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ref="G157:G220" ca="1" si="3">IFERROR(NOW()-F157,"")</f>
        <v>45982.495332060185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45982.495332060185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45982.495332060185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45982.495332060185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45982.495332060185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45982.495332060185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45982.495332060185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45982.495332060185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45982.495332060185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45982.495332060185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45982.495332060185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45982.495332060185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45982.495332060185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45982.495332060185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45982.495332060185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45982.495332060185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45982.495332060185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45982.495332060185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45982.495332060185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45982.495332060185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45982.495332060185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45982.495332060185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45982.495332060185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45982.495332060185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45982.495332060185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45982.495332060185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45982.495332060185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45982.495332060185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45982.495332060185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45982.495332060185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45982.495332060185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45982.495332060185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45982.495332060185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45982.495332060185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45982.495332060185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45982.495332060185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45982.495332060185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45982.495332060185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45982.495332060185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45982.495332060185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45982.495332060185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45982.495332060185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45982.495332060185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45982.495332060185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45982.495332060185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45982.495332060185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45982.495332060185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45982.495332060185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45982.495332060185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45982.495332060185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45982.495332060185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45982.495332060185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45982.495332060185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45982.495332060185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45982.495332060185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45982.495332060185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45982.495332060185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45982.495332060185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45982.495332060185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45982.495332060185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45982.495332060185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45982.495332060185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45982.495332060185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45982.495332060185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ref="G221:G284" ca="1" si="4">IFERROR(NOW()-F221,"")</f>
        <v>45982.495332060185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45982.495332060185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45982.495332060185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45982.495332060185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45982.495332060185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45982.495332060185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45982.495332060185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45982.495332060185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45982.495332060185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45982.495332060185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45982.495332060185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45982.495332060185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45982.495332060185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45982.495332060185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45982.495332060185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45982.495332060185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45982.495332060185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45982.495332060185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45982.495332060185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45982.495332060185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45982.495332060185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45982.495332060185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45982.495332060185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45982.495332060185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45982.495332060185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45982.495332060185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45982.495332060185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45982.495332060185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45982.495332060185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45982.495332060185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45982.495332060185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45982.495332060185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45982.495332060185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45982.495332060185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45982.495332060185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45982.495332060185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45982.495332060185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45982.495332060185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45982.495332060185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45982.495332060185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45982.495332060185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45982.495332060185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45982.495332060185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45982.495332060185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45982.495332060185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45982.495332060185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45982.495332060185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45982.495332060185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45982.495332060185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45982.495332060185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45982.495332060185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45982.495332060185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45982.495332060185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45982.495332060185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45982.495332060185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45982.495332060185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45982.495332060185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45982.495332060185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45982.495332060185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45982.495332060185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45982.495332060185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45982.495332060185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45982.495332060185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45982.495332060185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ref="G285:G348" ca="1" si="5">IFERROR(NOW()-F285,"")</f>
        <v>45982.495332060185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45982.495332060185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45982.495332060185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45982.495332060185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45982.495332060185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45982.495332060185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45982.495332060185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45982.495332060185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45982.495332060185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45982.495332060185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45982.495332060185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45982.495332060185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45982.495332060185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45982.495332060185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45982.495332060185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45982.495332060185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45982.495332060185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45982.495332060185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45982.495332060185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45982.495332060185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45982.495332060185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45982.495332060185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45982.495332060185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45982.495332060185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45982.495332060185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45982.495332060185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45982.495332060185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45982.495332060185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45982.495332060185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45982.495332060185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45982.495332060185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45982.495332060185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45982.495332060185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45982.495332060185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45982.495332060185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45982.495332060185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45982.495332060185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45982.495332060185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45982.495332060185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45982.495332060185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45982.495332060185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45982.495332060185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45982.495332060185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45982.495332060185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45982.495332060185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45982.495332060185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45982.495332060185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45982.495332060185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45982.495332060185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45982.495332060185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45982.495332060185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45982.495332060185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45982.495332060185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45982.495332060185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45982.495332060185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45982.495332060185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45982.495332060185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45982.495332060185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45982.495332060185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45982.495332060185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45982.495332060185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45982.495332060185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45982.495332060185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45982.495332060185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ref="G349:G412" ca="1" si="6">IFERROR(NOW()-F349,"")</f>
        <v>45982.495332060185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45982.495332060185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45982.495332060185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45982.495332060185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45982.495332060185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45982.495332060185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45982.495332060185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45982.495332060185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45982.495332060185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45982.495332060185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45982.495332060185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45982.495332060185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45982.495332060185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45982.495332060185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45982.495332060185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45982.495332060185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45982.495332060185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45982.495332060185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45982.495332060185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45982.495332060185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45982.495332060185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45982.495332060185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45982.495332060185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45982.495332060185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45982.495332060185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45982.495332060185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45982.495332060185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45982.495332060185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45982.495332060185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45982.495332060185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45982.495332060185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45982.495332060185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45982.495332060185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45982.495332060185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45982.495332060185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45982.495332060185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45982.495332060185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45982.495332060185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45982.495332060185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45982.495332060185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45982.495332060185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45982.495332060185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45982.495332060185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45982.495332060185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45982.495332060185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45982.495332060185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45982.495332060185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45982.495332060185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45982.495332060185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45982.495332060185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45982.495332060185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45982.495332060185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45982.495332060185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45982.495332060185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45982.495332060185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45982.495332060185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45982.495332060185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45982.495332060185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45982.495332060185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45982.495332060185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45982.495332060185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45982.495332060185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45982.495332060185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45982.495332060185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ref="G413:G458" ca="1" si="7">IFERROR(NOW()-F413,"")</f>
        <v>45982.495332060185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45982.495332060185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45982.495332060185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45982.495332060185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45982.495332060185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45982.495332060185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45982.495332060185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45982.495332060185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45982.495332060185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45982.495332060185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45982.495332060185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45982.495332060185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45982.495332060185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45982.495332060185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45982.495332060185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45982.495332060185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45982.495332060185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45982.495332060185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45982.495332060185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45982.495332060185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45982.495332060185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45982.495332060185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45982.495332060185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45982.495332060185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45982.495332060185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45982.495332060185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45982.495332060185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45982.495332060185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45982.495332060185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45982.495332060185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45982.495332060185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45982.495332060185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45982.495332060185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45982.495332060185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45982.495332060185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45982.495332060185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45982.495332060185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45982.495332060185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45982.495332060185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45982.495332060185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45982.495332060185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45982.495332060185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45982.495332060185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45982.495332060185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45982.495332060185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45982.495332060185</v>
      </c>
      <c r="H458" s="95"/>
      <c r="I458" s="113" t="str">
        <f>IFERROR(VLOOKUP(D458,DB!A:F,6,0),"")</f>
        <v/>
      </c>
      <c r="J458" s="113" t="str">
        <f>IFERROR(VLOOKUP(D458,DB!A:G,7,0),"")</f>
        <v/>
      </c>
      <c r="K458" s="97"/>
      <c r="L458" s="91" t="str">
        <f>IFERROR(VLOOKUP(D458,DB!A:I,9,0),"")</f>
        <v/>
      </c>
    </row>
  </sheetData>
  <dataValidations count="2">
    <dataValidation allowBlank="1" showInputMessage="1" showErrorMessage="1" sqref="E1" xr:uid="{A4F81451-56CC-4543-9497-104C4E44EE4B}"/>
    <dataValidation type="list" allowBlank="1" showInputMessage="1" showErrorMessage="1" sqref="E2:E4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90.663271874997008</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56.306454745368683</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33.834220949072915</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4.9805284722242504</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1.1220331018485012</v>
      </c>
      <c r="H6" s="128">
        <v>45981.360798611109</v>
      </c>
      <c r="I6" s="109" t="str">
        <f>IFERROR(VLOOKUP(D6,DB!A:F,6,0),"")</f>
        <v>SCECO</v>
      </c>
      <c r="J6" s="109" t="str">
        <f>IFERROR(VLOOKUP(D6,DB!A:G,7,0),"")</f>
        <v>Dead</v>
      </c>
      <c r="K6" s="109" t="s">
        <v>39121</v>
      </c>
      <c r="L6" s="109" t="str">
        <f>IFERROR(VLOOKUP(D6,DB!A:I,9,0),"")</f>
        <v>Latis</v>
      </c>
    </row>
    <row r="7" spans="1:13" ht="15.75">
      <c r="A7" s="109"/>
      <c r="B7" s="109" t="str">
        <f>IFERROR(VLOOKUP(D7,DB!A:K,11,0),"")</f>
        <v/>
      </c>
      <c r="C7" s="109"/>
      <c r="D7" s="149"/>
      <c r="E7" s="109"/>
      <c r="F7" s="109"/>
      <c r="G7" s="111">
        <f ca="1">IFERROR(NOW()-F7,"")</f>
        <v>45982.495331712962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45982.495331712962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45982.495331712962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45982.495331712962</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45982.495331712962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45982.495331712962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45982.495331712962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45982.495331712962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45982.495331712962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45982.495331712962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45982.495331712962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45982.495331712962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45982.495331712962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45982.495331712962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45982.495331712962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45982.495331712962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45982.495331712962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45982.495331712962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45982.495331712962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45982.495331712962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45982.495331712962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45982.495331712962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45982.495331712962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45982.495331712962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45982.495331712962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45982.495331712962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45982.495331712962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45982.495331712962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45982.495331712962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45982.495331712962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45982.495331712962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45982.495331712962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45982.495331712962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45982.495331712962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45982.495331712962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45982.495331712962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45982.495331712962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45982.495331712962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45982.495331712962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45982.495331712962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45982.495331712962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45982.495331712962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45982.495331712962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45982.495331712962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45982.495331712962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45982.495331712962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45982.495331712962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45982.495331712962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45982.495331712962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45982.495331712962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45982.495331712962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45982.495331712962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45982.495331712962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45982.495331712962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45982.495331712962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45982.495331712962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45982.495331712962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45982.495331712962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45982.495331712962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45982.495331712962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45982.495331712962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45982.495331712962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45982.495331712962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45982.495331712962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45982.495331712962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45982.495331712962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45982.495331712962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45982.495331712962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45982.495331712962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45982.495331712962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45982.495331712962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45982.495331712962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45982.495331712962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45982.495331712962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45982.495331712962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45982.495331712962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45982.495331712962</v>
      </c>
      <c r="H83" s="109"/>
      <c r="I83" s="109" t="str">
        <f>IFERROR(VLOOKUP(D83,DB!A:F,6,0),"")</f>
        <v/>
      </c>
      <c r="J83" s="109" t="str">
        <f>IFERROR(VLOOKUP(D83,DB!A:G,7,0),"")</f>
        <v/>
      </c>
      <c r="K83" s="109"/>
      <c r="L83" s="109" t="str">
        <f>IFERROR(VLOOKUP(D83,DB!A:I,9,0),"")</f>
        <v/>
      </c>
    </row>
    <row r="84" spans="1:12">
      <c r="A84" s="131"/>
      <c r="B84" s="131" t="str">
        <f>IFERROR(VLOOKUP(D84,DB!A:K,11,0),"")</f>
        <v/>
      </c>
      <c r="C84" s="131"/>
      <c r="D84" s="131"/>
      <c r="E84" s="131"/>
      <c r="F84" s="132"/>
      <c r="G84" s="111">
        <f ca="1">IFERROR(NOW()-F84,"")</f>
        <v>45982.495331712962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45982.495331712962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45982.495331712962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45982.495331712962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45982.495331712962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45982.495331712962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45982.495331712962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45982.495331712962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45982.495331712962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45982.495331712962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45982.495331712962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45982.495331712962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45982.495331712962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45982.495331712962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45982.495331712962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45982.495331712962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45982.495331712962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45982.495331712962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45982.495331712962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45982.495331712962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45982.495331712962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45982.495331712962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45982.495331712962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45982.495331712962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45982.495331712962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45982.495331712962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45982.495331712962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45982.495331712962</v>
      </c>
      <c r="H111" s="132"/>
      <c r="I111" s="131" t="str">
        <f>IFERROR(VLOOKUP(D111,DB!A:F,6,0),"")</f>
        <v/>
      </c>
      <c r="J111" s="131" t="str">
        <f>IFERROR(VLOOKUP(D111,DB!A:G,7,0),"")</f>
        <v/>
      </c>
      <c r="K111" s="131"/>
      <c r="L111" s="131" t="str">
        <f>IFERROR(VLOOKUP(D111,DB!A:I,9,0),"")</f>
        <v/>
      </c>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sheetData>
  <dataValidations count="2">
    <dataValidation allowBlank="1" showInputMessage="1" showErrorMessage="1" sqref="E1" xr:uid="{920C6338-E771-4DAE-8C89-92A9093EA4DE}"/>
    <dataValidation type="list" allowBlank="1" showInputMessage="1" showErrorMessage="1" sqref="E2:E1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29090</v>
      </c>
      <c r="E2" s="109" t="s">
        <v>39021</v>
      </c>
      <c r="F2" s="121">
        <v>45982.349189814813</v>
      </c>
      <c r="G2" s="104">
        <f t="shared" ref="G2:G34" ca="1" si="0">IFERROR(NOW()-F2,"-")</f>
        <v>0.14614224537217524</v>
      </c>
      <c r="H2" s="121">
        <v>45982.349143518521</v>
      </c>
      <c r="I2" s="119" t="str">
        <f>IFERROR(VLOOKUP(D2,DB!A:F,6,0),"")</f>
        <v>Generator-DG</v>
      </c>
      <c r="J2" s="119" t="str">
        <f>IFERROR(VLOOKUP(D2,DB!A:G,7,0),"")</f>
        <v>Vandalized</v>
      </c>
      <c r="K2" s="122" t="s">
        <v>39123</v>
      </c>
      <c r="L2" s="123" t="str">
        <f>IFERROR(VLOOKUP(D2,DB!A:I,9,0),"")</f>
        <v>Latis</v>
      </c>
    </row>
    <row r="3" spans="1:16382" ht="31.5" customHeight="1">
      <c r="A3" s="118" t="s">
        <v>39124</v>
      </c>
      <c r="B3" s="119" t="str">
        <f>IFERROR(VLOOKUP(D3,DB!A:K,11,0),"")</f>
        <v>R6</v>
      </c>
      <c r="C3" s="120">
        <v>3</v>
      </c>
      <c r="D3" s="119" t="s">
        <v>36317</v>
      </c>
      <c r="E3" s="109" t="s">
        <v>39021</v>
      </c>
      <c r="F3" s="121">
        <v>45982.451550925929</v>
      </c>
      <c r="G3" s="104">
        <f t="shared" ca="1" si="0"/>
        <v>4.3781134256278165E-2</v>
      </c>
      <c r="H3" s="121">
        <v>45982.451550925929</v>
      </c>
      <c r="I3" s="119" t="str">
        <f>IFERROR(VLOOKUP(D3,DB!A:F,6,0),"")</f>
        <v>Generator-SG</v>
      </c>
      <c r="J3" s="119" t="str">
        <f>IFERROR(VLOOKUP(D3,DB!A:G,7,0),"")</f>
        <v>Vandalized</v>
      </c>
      <c r="K3" s="122" t="s">
        <v>39125</v>
      </c>
      <c r="L3" s="123" t="str">
        <f>IFERROR(VLOOKUP(D3,DB!A:I,9,0),"")</f>
        <v>Latis</v>
      </c>
    </row>
    <row r="4" spans="1:16382" ht="31.5" customHeight="1">
      <c r="A4" s="118"/>
      <c r="B4" s="119" t="str">
        <f>IFERROR(VLOOKUP(D4,DB!A:K,11,0),"")</f>
        <v/>
      </c>
      <c r="C4" s="120"/>
      <c r="D4" s="119"/>
      <c r="E4" s="109"/>
      <c r="F4" s="121"/>
      <c r="G4" s="104">
        <f t="shared" ca="1" si="0"/>
        <v>45982.495332060185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45982.495332060185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45982.495332060185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45982.495332060185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45982.495332060185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45982.495332060185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45982.495332060185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45982.495332060185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45982.495332060185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45982.495332060185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45982.495332060185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45982.495332060185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45982.495332060185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45982.495332060185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45982.495332060185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45982.495332060185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45982.495332060185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45982.495332060185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45982.495332060185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45982.495332060185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45982.495332060185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45982.495332060185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45982.495332060185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45982.495332060185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45982.495332060185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45982.495332060185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45982.495332060185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45982.495332060185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45982.495332060185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45982.495332060185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45982.495332060185</v>
      </c>
      <c r="H34" s="121"/>
      <c r="I34" s="119" t="str">
        <f>IFERROR(VLOOKUP(D34,DB!A:F,6,0),"")</f>
        <v/>
      </c>
      <c r="J34" s="119" t="str">
        <f>IFERROR(VLOOKUP(D34,DB!A:G,7,0),"")</f>
        <v/>
      </c>
      <c r="K34" s="122"/>
      <c r="L34" s="123"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2025-11-21T08:54:39Z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