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787" documentId="120_S{2AC9BD13-BADA-5192-A53E-5A8FF88502F6}" xr6:coauthVersionLast="47" xr6:coauthVersionMax="47" xr10:uidLastSave="{31EFF5D2-9F9C-466C-A471-43BE14A335B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5" i="5" l="1"/>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<sst xmlns="http://schemas.openxmlformats.org/spreadsheetml/2006/main" count="180296" uniqueCount="39132">
  <si>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</si>
  <si>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</si>
  <si>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</si>
  <si>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</si>
  <si>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</si>
  <si>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</si>
  <si>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</si>
  <si>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</si>
  <si>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</si>
  <si>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</si>
  <si>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</si>
  <si>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</si>
  <si>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</si>
  <si>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</si>
  <si>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</si>
  <si>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</si>
  <si>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</si>
  <si>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</si>
  <si>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</si>
  <si>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</si>
  <si>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</si>
  <si>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</si>
  <si>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</si>
  <si>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</si>
  <si>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</si>
  <si>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</si>
  <si>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</si>
  <si>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</si>
  <si>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</si>
  <si>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</si>
  <si>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</si>
  <si>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</si>
  <si>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</si>
  <si>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</si>
  <si>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</si>
  <si>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</si>
  <si>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</si>
  <si>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</si>
  <si>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</si>
  <si>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</si>
  <si>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</si>
  <si>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</si>
  <si>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</si>
  <si>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</si>
  <si>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</si>
  <si>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</si>
  <si>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</si>
  <si>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</si>
  <si>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</si>
  <si>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</si>
  <si>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</si>
  <si>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</si>
  <si>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</si>
  <si>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</si>
  <si>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</si>
  <si>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</si>
  <si>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</si>
  <si>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</si>
  <si>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</si>
  <si>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</si>
  <si>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</si>
  <si>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</si>
  <si>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</si>
  <si>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</si>
  <si>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</si>
  <si>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</si>
  <si>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</si>
  <si>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</si>
  <si>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</si>
  <si>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</si>
  <si>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</si>
  <si>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</si>
  <si>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</si>
  <si>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</si>
  <si>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</si>
  <si>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</si>
  <si>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</si>
  <si>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</si>
  <si>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</si>
  <si>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</si>
  <si>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</si>
  <si>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</si>
  <si>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</si>
  <si>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</si>
  <si>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</si>
  <si>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</si>
  <si>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</si>
  <si>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</si>
  <si>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</si>
  <si>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</si>
  <si>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</si>
  <si>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</si>
  <si>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</si>
  <si>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</si>
  <si>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</si>
  <si>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</si>
  <si>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</si>
  <si>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</si>
  <si>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</si>
  <si>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</si>
  <si>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</si>
  <si>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</si>
  <si>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</si>
  <si>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</si>
  <si>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</si>
  <si>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</si>
  <si>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</si>
  <si>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</si>
  <si>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</si>
  <si>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</si>
  <si>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</si>
  <si>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</si>
  <si>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</si>
  <si>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</si>
  <si>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</si>
  <si>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</si>
  <si>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</si>
  <si>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</si>
  <si>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</si>
  <si>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</si>
  <si>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</si>
  <si>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</si>
  <si>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</si>
  <si>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</si>
  <si>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</si>
  <si>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</si>
  <si>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</si>
  <si>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</si>
  <si>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</si>
  <si>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</si>
  <si>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</si>
  <si>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</si>
  <si>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</si>
  <si>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</si>
  <si>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</si>
  <si>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</si>
  <si>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</si>
  <si>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</si>
  <si>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</si>
  <si>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</si>
  <si>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</si>
  <si>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</si>
  <si>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</si>
  <si>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</si>
  <si>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</si>
  <si>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</si>
  <si>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</si>
  <si>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</si>
  <si>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</si>
  <si>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</si>
  <si>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</si>
  <si>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</si>
  <si>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</si>
  <si>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</si>
  <si>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</si>
  <si>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</si>
  <si>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</si>
  <si>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</si>
  <si>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</si>
  <si>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</si>
  <si>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</si>
  <si>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</si>
  <si>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</si>
  <si>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</si>
  <si>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</si>
  <si>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</si>
  <si>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</si>
  <si>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</si>
  <si>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</si>
  <si>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</si>
  <si>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</si>
  <si>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</si>
  <si>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</si>
  <si>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</si>
  <si>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</si>
  <si>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</si>
  <si>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</si>
  <si>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</si>
  <si>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</si>
  <si>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</si>
  <si>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</si>
  <si>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</si>
  <si>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</si>
  <si>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</si>
  <si>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</si>
  <si>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</si>
  <si>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</si>
  <si>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</si>
  <si>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</si>
  <si>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</si>
  <si>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</si>
  <si>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</si>
  <si>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</si>
  <si>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</si>
  <si>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</si>
  <si>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</si>
  <si>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</si>
  <si>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</si>
  <si>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</si>
  <si>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</si>
  <si>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</si>
  <si>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</si>
  <si>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</si>
  <si>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</si>
  <si>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</si>
  <si>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</si>
  <si>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</si>
  <si>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</si>
  <si>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</si>
  <si>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</si>
  <si>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</si>
  <si>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</si>
  <si>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</si>
  <si>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</si>
  <si>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</si>
  <si>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</si>
  <si>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</si>
  <si>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</si>
  <si>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</si>
  <si>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</si>
  <si>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</si>
  <si>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</si>
  <si>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</si>
  <si>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</si>
  <si>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</si>
  <si>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</si>
  <si>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</si>
  <si>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</si>
  <si>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</si>
  <si>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</si>
  <si>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</si>
  <si>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</si>
  <si>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</si>
  <si>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</si>
  <si>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</si>
  <si>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</si>
  <si>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</si>
  <si>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</si>
  <si>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</si>
  <si>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</si>
  <si>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</si>
  <si>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</si>
  <si>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</si>
  <si>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</si>
  <si>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</si>
  <si>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</si>
  <si>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</si>
  <si>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</si>
  <si>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</si>
  <si>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</si>
  <si>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</si>
  <si>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</si>
  <si>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</si>
  <si>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</si>
  <si>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</si>
  <si>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</si>
  <si>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</si>
  <si>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</si>
  <si>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</si>
  <si>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</si>
  <si>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</si>
  <si>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</si>
  <si>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</si>
  <si>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</si>
  <si>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</si>
  <si>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</si>
  <si>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</si>
  <si>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</si>
  <si>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</si>
  <si>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</si>
  <si>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</si>
  <si>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</si>
  <si>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</si>
  <si>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</si>
  <si>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</si>
  <si>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</si>
  <si>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</si>
  <si>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</si>
  <si>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</si>
  <si>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</si>
  <si>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</si>
  <si>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</si>
  <si>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</si>
  <si>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</si>
  <si>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</si>
  <si>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</si>
  <si>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</si>
  <si>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</si>
  <si>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</si>
  <si>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</si>
  <si>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</si>
  <si>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</si>
  <si>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</si>
  <si>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</si>
  <si>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</si>
  <si>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</si>
  <si>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</si>
  <si>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</si>
  <si>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</si>
  <si>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</si>
  <si>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</si>
  <si>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</si>
  <si>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</si>
  <si>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</si>
  <si>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</si>
  <si>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</si>
  <si>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</si>
  <si>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</si>
  <si>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</si>
  <si>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</si>
  <si>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</si>
  <si>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</si>
  <si>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</si>
  <si>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</si>
  <si>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</si>
  <si>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</si>
  <si>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</si>
  <si>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</si>
  <si>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</si>
  <si>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</si>
  <si>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</si>
  <si>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</si>
  <si>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</si>
  <si>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</si>
  <si>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</si>
  <si>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</si>
  <si>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</si>
  <si>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</si>
  <si>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</si>
  <si>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</si>
  <si>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</si>
  <si>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</si>
  <si>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</si>
  <si>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</si>
  <si>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</si>
  <si>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</si>
  <si>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</si>
  <si>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</si>
  <si>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</si>
  <si>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</si>
  <si>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</si>
  <si>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</si>
  <si>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</si>
  <si>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</si>
  <si>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</si>
  <si>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</si>
  <si>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</si>
  <si>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</si>
  <si>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</si>
  <si>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</si>
  <si>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</si>
  <si>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</si>
  <si>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</si>
  <si>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</si>
  <si>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</si>
  <si>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</si>
  <si>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</si>
  <si>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</si>
  <si>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</si>
  <si>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</si>
  <si>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</si>
  <si>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</si>
  <si>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</si>
  <si>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</si>
  <si>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</si>
  <si>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</si>
  <si>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</si>
  <si>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</si>
  <si>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</si>
  <si>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</si>
  <si>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</si>
  <si>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</si>
  <si>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</si>
  <si>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</si>
  <si>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</si>
  <si>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</si>
  <si>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</si>
  <si>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</si>
  <si>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</si>
  <si>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</si>
  <si>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</si>
  <si>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</si>
  <si>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</si>
  <si>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</si>
  <si>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</si>
  <si>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</si>
  <si>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</si>
  <si>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</si>
  <si>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</si>
  <si>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</si>
  <si>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</si>
  <si>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</si>
  <si>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</si>
  <si>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</si>
  <si>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</si>
  <si>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</si>
  <si>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</si>
  <si>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</si>
  <si>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</si>
  <si>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</si>
  <si>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</si>
  <si>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</si>
  <si>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</si>
  <si>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</si>
  <si>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</si>
  <si>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</si>
  <si>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</si>
  <si>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</si>
  <si>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</si>
  <si>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</si>
  <si>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</si>
  <si>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</si>
  <si>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</si>
  <si>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</si>
  <si>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</si>
  <si>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</si>
  <si>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</si>
  <si>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</si>
  <si>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</si>
  <si>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</si>
  <si>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</si>
  <si>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</si>
  <si>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</si>
  <si>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</si>
  <si>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</si>
  <si>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</si>
  <si>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</si>
  <si>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</si>
  <si>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</si>
  <si>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</si>
  <si>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</si>
  <si>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</si>
  <si>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</si>
  <si>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</si>
  <si>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</si>
  <si>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</si>
  <si>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</si>
  <si>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</si>
  <si>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</si>
  <si>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</si>
  <si>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</si>
  <si>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</si>
  <si>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</si>
  <si>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</si>
  <si>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</si>
  <si>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</si>
  <si>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</si>
  <si>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</si>
  <si>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</si>
  <si>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</si>
  <si>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</si>
  <si>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</si>
  <si>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</si>
  <si>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</si>
  <si>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</si>
  <si>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</si>
  <si>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</si>
  <si>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</si>
  <si>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</si>
  <si>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</si>
  <si>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</si>
  <si>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</si>
  <si>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</si>
  <si>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</si>
  <si>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</si>
  <si>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</si>
  <si>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</si>
  <si>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</si>
  <si>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</si>
  <si>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</si>
  <si>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</si>
  <si>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</si>
  <si>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</si>
  <si>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</si>
  <si>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</si>
  <si>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</si>
  <si>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</si>
  <si>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</si>
  <si>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</si>
  <si>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</si>
  <si>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</si>
  <si>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</si>
  <si>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</si>
  <si>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</si>
  <si>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</si>
  <si>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</si>
  <si>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</si>
  <si>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</si>
  <si>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</si>
  <si>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</si>
  <si>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</si>
  <si>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</si>
  <si>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</si>
  <si>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</si>
  <si>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</si>
  <si>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</si>
  <si>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</si>
  <si>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</si>
  <si>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</si>
  <si>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</si>
  <si>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</si>
  <si>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</si>
  <si>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</si>
  <si>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</si>
  <si>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</si>
  <si>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</si>
  <si>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</si>
  <si>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</si>
  <si>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</si>
  <si>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</si>
  <si>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</si>
  <si>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</si>
  <si>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</si>
  <si>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</si>
  <si>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</si>
  <si>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</si>
  <si>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</si>
  <si>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</si>
  <si>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</si>
  <si>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</si>
  <si>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</si>
  <si>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</si>
  <si>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</si>
  <si>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</si>
  <si>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</si>
  <si>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</si>
  <si>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</si>
  <si>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</si>
  <si>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</si>
  <si>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</si>
  <si>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</si>
  <si>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</si>
  <si>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</si>
  <si>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</si>
  <si>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</si>
  <si>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</si>
  <si>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</si>
  <si>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</si>
  <si>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</si>
  <si>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</si>
  <si>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</si>
  <si>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</si>
  <si>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</si>
  <si>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</si>
  <si>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</si>
  <si>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</si>
  <si>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</si>
  <si>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</si>
  <si>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</si>
  <si>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</si>
  <si>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</si>
  <si>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</si>
  <si>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</si>
  <si>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</si>
  <si>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</si>
  <si>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</si>
  <si>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</si>
  <si>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</si>
  <si>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</si>
  <si>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</si>
  <si>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</si>
  <si>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</si>
  <si>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</si>
  <si>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</si>
  <si>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</si>
  <si>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</si>
  <si>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</si>
  <si>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</si>
  <si>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</si>
  <si>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</si>
  <si>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</si>
  <si>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</si>
  <si>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</si>
  <si>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</si>
  <si>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</si>
  <si>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</si>
  <si>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</si>
  <si>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</si>
  <si>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</si>
  <si>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</si>
  <si>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</si>
  <si>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</si>
  <si>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</si>
  <si>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</si>
  <si>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</si>
  <si>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</si>
  <si>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</si>
  <si>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</si>
  <si>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</si>
  <si>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</si>
  <si>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</si>
  <si>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</si>
  <si>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</si>
  <si>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</si>
  <si>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</si>
  <si>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</si>
  <si>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</si>
  <si>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</si>
  <si>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</si>
  <si>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</si>
  <si>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</si>
  <si>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</si>
  <si>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</si>
  <si>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</si>
  <si>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</si>
  <si>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</si>
  <si>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</si>
  <si>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</si>
  <si>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</si>
  <si>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</si>
  <si>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</si>
  <si>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</si>
  <si>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</si>
  <si>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</si>
  <si>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</si>
  <si>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</si>
  <si>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</si>
  <si>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</si>
  <si>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</si>
  <si>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</si>
  <si>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</si>
  <si>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</si>
  <si>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</si>
  <si>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</si>
  <si>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</si>
  <si>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</si>
  <si>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</si>
  <si>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</si>
  <si>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</si>
  <si>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</si>
  <si>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</si>
  <si>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</si>
  <si>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</si>
  <si>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</si>
  <si>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</si>
  <si>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</si>
  <si>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</si>
  <si>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</si>
  <si>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</si>
  <si>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</si>
  <si>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</si>
  <si>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</si>
  <si>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</si>
  <si>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</si>
  <si>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</si>
  <si>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</si>
  <si>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</si>
  <si>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</si>
  <si>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</si>
  <si>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</si>
  <si>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</si>
  <si>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</si>
  <si>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</si>
  <si>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</si>
  <si>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</si>
  <si>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</si>
  <si>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</si>
  <si>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</si>
  <si>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</si>
  <si>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</si>
  <si>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</si>
  <si>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</si>
  <si>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</si>
  <si>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</si>
  <si>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</si>
  <si>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</si>
  <si>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</si>
  <si>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</si>
  <si>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</si>
  <si>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</si>
  <si>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</si>
  <si>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</si>
  <si>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</si>
  <si>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</si>
  <si>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</si>
  <si>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</si>
  <si>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</si>
  <si>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</si>
  <si>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</si>
  <si>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</si>
  <si>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</si>
  <si>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</si>
  <si>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</si>
  <si>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</si>
  <si>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</si>
  <si>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</si>
  <si>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</si>
  <si>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</si>
  <si>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</si>
  <si>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</si>
  <si>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</si>
  <si>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</si>
  <si>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</si>
  <si>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</si>
  <si>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</si>
  <si>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</si>
  <si>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</si>
  <si>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</si>
  <si>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</si>
  <si>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</si>
  <si>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</si>
  <si>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</si>
  <si>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</si>
  <si>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</si>
  <si>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</si>
  <si>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</si>
  <si>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</si>
  <si>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</si>
  <si>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</si>
  <si>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</si>
  <si>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</si>
  <si>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</si>
  <si>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</si>
  <si>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</si>
  <si>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</si>
  <si>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</si>
  <si>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</si>
  <si>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</si>
  <si>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</si>
  <si>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</si>
  <si>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</si>
  <si>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</si>
  <si>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</si>
  <si>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</si>
  <si>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</si>
  <si>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</si>
  <si>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</si>
  <si>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</si>
  <si>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</si>
  <si>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</si>
  <si>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</si>
  <si>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</si>
  <si>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</si>
  <si>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</si>
  <si>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</si>
  <si>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</si>
  <si>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</si>
  <si>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</si>
  <si>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</si>
  <si>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</si>
  <si>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</si>
  <si>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</si>
  <si>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</si>
  <si>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</si>
  <si>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</si>
  <si>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</si>
  <si>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</si>
  <si>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</si>
  <si>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</si>
  <si>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</si>
  <si>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</si>
  <si>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</si>
  <si>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</si>
  <si>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</si>
  <si>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</si>
  <si>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</si>
  <si>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</si>
  <si>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</si>
  <si>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</si>
  <si>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</si>
  <si>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</si>
  <si>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</si>
  <si>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</si>
  <si>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</si>
  <si>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</si>
  <si>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</si>
  <si>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</si>
  <si>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</si>
  <si>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</si>
  <si>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</si>
  <si>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</si>
  <si>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</si>
  <si>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</si>
  <si>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</si>
  <si>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</si>
  <si>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</si>
  <si>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</si>
  <si>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</si>
  <si>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</si>
  <si>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</si>
  <si>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</si>
  <si>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</si>
  <si>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</si>
  <si>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</si>
  <si>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</si>
  <si>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</si>
  <si>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</si>
  <si>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</si>
  <si>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</si>
  <si>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</si>
  <si>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</si>
  <si>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</si>
  <si>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</si>
  <si>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</si>
  <si>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</si>
  <si>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</si>
  <si>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</si>
  <si>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</si>
  <si>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</si>
  <si>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</si>
  <si>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</si>
  <si>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</si>
  <si>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</si>
  <si>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</si>
  <si>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</si>
  <si>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</si>
  <si>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</si>
  <si>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</si>
  <si>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</si>
  <si>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</si>
  <si>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</si>
  <si>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</si>
  <si>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</si>
  <si>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</si>
  <si>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</si>
  <si>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</si>
  <si>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</si>
  <si>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</si>
  <si>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</si>
  <si>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</si>
  <si>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</si>
  <si>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</si>
  <si>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</si>
  <si>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</si>
  <si>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</si>
  <si>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</si>
  <si>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</si>
  <si>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</si>
  <si>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</si>
  <si>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</si>
  <si>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</si>
  <si>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</si>
  <si>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</si>
  <si>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</si>
  <si>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</si>
  <si>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</si>
  <si>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</si>
  <si>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</si>
  <si>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</si>
  <si>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</si>
  <si>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</si>
  <si>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</si>
  <si>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</si>
  <si>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</si>
  <si>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</si>
  <si>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</si>
  <si>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</si>
  <si>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</si>
  <si>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</si>
  <si>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</si>
  <si>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</si>
  <si>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</si>
  <si>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</si>
  <si>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</si>
  <si>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</si>
  <si>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</si>
  <si>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</si>
  <si>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</si>
  <si>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</si>
  <si>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</si>
  <si>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</si>
  <si>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</si>
  <si>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</si>
  <si>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</si>
  <si>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</si>
  <si>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</si>
  <si>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</si>
  <si>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</si>
  <si>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</si>
  <si>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</si>
  <si>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</si>
  <si>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</si>
  <si>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</si>
  <si>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</si>
  <si>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</si>
  <si>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</si>
  <si>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</si>
  <si>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</si>
  <si>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</si>
  <si>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</si>
  <si>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</si>
  <si>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</si>
  <si>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</si>
  <si>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</si>
  <si>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</si>
  <si>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</si>
  <si>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</si>
  <si>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</si>
  <si>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</si>
  <si>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</si>
  <si>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</si>
  <si>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</si>
  <si>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</si>
  <si>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</si>
  <si>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</si>
  <si>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</si>
  <si>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</si>
  <si>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</si>
  <si>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</si>
  <si>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</si>
  <si>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</si>
  <si>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</si>
  <si>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</si>
  <si>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</si>
  <si>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</si>
  <si>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</si>
  <si>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</si>
  <si>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</si>
  <si>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</si>
  <si>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</si>
  <si>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</si>
  <si>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</si>
  <si>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</si>
  <si>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</si>
  <si>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</si>
  <si>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</si>
  <si>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</si>
  <si>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</si>
  <si>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</si>
  <si>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</si>
  <si>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</si>
  <si>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</si>
  <si>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</si>
  <si>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</si>
  <si>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</si>
  <si>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</si>
  <si>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</si>
  <si>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</si>
  <si>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</si>
  <si>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</si>
  <si>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</si>
  <si>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</si>
  <si>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</si>
  <si>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</si>
  <si>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</si>
  <si>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</si>
  <si>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</si>
  <si>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</si>
  <si>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</si>
  <si>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</si>
  <si>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</si>
  <si>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</si>
  <si>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</si>
  <si>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</si>
  <si>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</si>
  <si>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</si>
  <si>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</si>
  <si>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</si>
  <si>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</si>
  <si>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</si>
  <si>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</si>
  <si>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</si>
  <si>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</si>
  <si>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</si>
  <si>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</si>
  <si>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</si>
  <si>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</si>
  <si>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</si>
  <si>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</si>
  <si>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</si>
  <si>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</si>
  <si>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</si>
  <si>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</si>
  <si>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</si>
  <si>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</si>
  <si>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</si>
  <si>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</si>
  <si>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</si>
  <si>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</si>
  <si>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</si>
  <si>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</si>
  <si>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</si>
  <si>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</si>
  <si>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</si>
  <si>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</si>
  <si>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</si>
  <si>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</si>
  <si>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</si>
  <si>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</si>
  <si>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</si>
  <si>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</si>
  <si>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</si>
  <si>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</si>
  <si>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</si>
  <si>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</si>
  <si>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</si>
  <si>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</si>
  <si>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</si>
  <si>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</si>
  <si>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</si>
  <si>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</si>
  <si>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</si>
  <si>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</si>
  <si>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</si>
  <si>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</si>
  <si>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</si>
  <si>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</si>
  <si>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</si>
  <si>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</si>
  <si>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</si>
  <si>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</si>
  <si>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</si>
  <si>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</si>
  <si>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</si>
  <si>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</si>
  <si>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</si>
  <si>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</si>
  <si>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</si>
  <si>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</si>
  <si>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</si>
  <si>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</si>
  <si>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</si>
  <si>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</si>
  <si>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</si>
  <si>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</si>
  <si>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</si>
  <si>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</si>
  <si>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</si>
  <si>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</si>
  <si>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</si>
  <si>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</si>
  <si>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</si>
  <si>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</si>
  <si>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</si>
  <si>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</si>
  <si>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</si>
  <si>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</si>
  <si>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</si>
  <si>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</si>
  <si>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</si>
  <si>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</si>
  <si>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</si>
  <si>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</si>
  <si>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</si>
  <si>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</si>
  <si>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</si>
  <si>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</si>
  <si>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</si>
  <si>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</si>
  <si>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</si>
  <si>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</si>
  <si>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</si>
  <si>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</si>
  <si>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</si>
  <si>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</si>
  <si>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</si>
  <si>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</si>
  <si>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</si>
  <si>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</si>
  <si>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</si>
  <si>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</si>
  <si>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</si>
  <si>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</si>
  <si>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</si>
  <si>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</si>
  <si>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</si>
  <si>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</si>
  <si>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</si>
  <si>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</si>
  <si>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</si>
  <si>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</si>
  <si>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</si>
  <si>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</si>
  <si>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</si>
  <si>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</si>
  <si>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</si>
  <si>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</si>
  <si>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</si>
  <si>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</si>
  <si>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</si>
  <si>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</si>
  <si>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</si>
  <si>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</si>
  <si>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</si>
  <si>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</si>
  <si>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</si>
  <si>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</si>
  <si>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</si>
  <si>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</si>
  <si>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</si>
  <si>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</si>
  <si>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</si>
  <si>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</si>
  <si>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</si>
  <si>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</si>
  <si>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</si>
  <si>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</si>
  <si>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</si>
  <si>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</si>
  <si>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</si>
  <si>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</si>
  <si>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</si>
  <si>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</si>
  <si>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</si>
  <si>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</si>
  <si>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</si>
  <si>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</si>
  <si>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</si>
  <si>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</si>
  <si>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</si>
  <si>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</si>
  <si>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</si>
  <si>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</si>
  <si>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</si>
  <si>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</si>
  <si>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</si>
  <si>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</si>
  <si>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</si>
  <si>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</si>
  <si>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</si>
  <si>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</si>
  <si>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</si>
  <si>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</si>
  <si>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</si>
  <si>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</si>
  <si>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</si>
  <si>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</si>
  <si>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</si>
  <si>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</si>
  <si>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</si>
  <si>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</si>
  <si>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</si>
  <si>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</si>
  <si>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</si>
  <si>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</si>
  <si>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</si>
  <si>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</si>
  <si>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</si>
  <si>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</si>
  <si>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</si>
  <si>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</si>
  <si>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</si>
  <si>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</si>
  <si>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</si>
  <si>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</si>
  <si>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</si>
  <si>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</si>
  <si>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</si>
  <si>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</si>
  <si>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</si>
  <si>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</si>
  <si>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</si>
  <si>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</si>
  <si>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</si>
  <si>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</si>
  <si>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</si>
  <si>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</si>
  <si>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</si>
  <si>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</si>
  <si>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</si>
  <si>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</si>
  <si>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</si>
  <si>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</si>
  <si>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</si>
  <si>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</si>
  <si>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</si>
  <si>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</si>
  <si>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</si>
  <si>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</si>
  <si>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</si>
  <si>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</si>
  <si>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</si>
  <si>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</si>
  <si>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</si>
  <si>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</si>
  <si>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</si>
  <si>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</si>
  <si>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</si>
  <si>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</si>
  <si>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</si>
  <si>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</si>
  <si>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</si>
  <si>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</si>
  <si>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</si>
  <si>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</si>
  <si>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</si>
  <si>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</si>
  <si>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</si>
  <si>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</si>
  <si>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</si>
  <si>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</si>
  <si>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</si>
  <si>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</si>
  <si>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</si>
  <si>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</si>
  <si>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</si>
  <si>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</si>
  <si>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</si>
  <si>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</si>
  <si>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</si>
  <si>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</si>
  <si>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</si>
  <si>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</si>
  <si>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</si>
  <si>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</si>
  <si>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</si>
  <si>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</si>
  <si>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</si>
  <si>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</si>
  <si>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</si>
  <si>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</si>
  <si>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</si>
  <si>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</si>
  <si>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</si>
  <si>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</si>
  <si>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</si>
  <si>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</si>
  <si>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</si>
  <si>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</si>
  <si>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</si>
  <si>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</si>
  <si>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</si>
  <si>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</si>
  <si>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</si>
  <si>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</si>
  <si>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</si>
  <si>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</si>
  <si>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</si>
  <si>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</si>
  <si>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</si>
  <si>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</si>
  <si>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</si>
  <si>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</si>
  <si>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</si>
  <si>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</si>
  <si>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</si>
  <si>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</si>
  <si>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</si>
  <si>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</si>
  <si>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</si>
  <si>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</si>
  <si>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</si>
  <si>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</si>
  <si>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</si>
  <si>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</si>
  <si>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</si>
  <si>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</si>
  <si>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</si>
  <si>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</si>
  <si>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</si>
  <si>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</si>
  <si>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</si>
  <si>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</si>
  <si>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</si>
  <si>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</si>
  <si>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</si>
  <si>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</si>
  <si>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</si>
  <si>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</si>
  <si>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</si>
  <si>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</si>
  <si>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</si>
  <si>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</si>
  <si>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</si>
  <si>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</si>
  <si>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</si>
  <si>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</si>
  <si>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</si>
  <si>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</si>
  <si>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</si>
  <si>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</si>
  <si>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</si>
  <si>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</si>
  <si>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</si>
  <si>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</si>
  <si>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</si>
  <si>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</si>
  <si>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</si>
  <si>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</si>
  <si>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</si>
  <si>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</si>
  <si>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</si>
  <si>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</si>
  <si>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</si>
  <si>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</si>
  <si>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</si>
  <si>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</si>
  <si>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</si>
  <si>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</si>
  <si>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</si>
  <si>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</si>
  <si>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</si>
  <si>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</si>
  <si>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</si>
  <si>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</si>
  <si>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</si>
  <si>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</si>
  <si>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</si>
  <si>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</si>
  <si>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</si>
  <si>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</si>
  <si>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</si>
  <si>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</si>
  <si>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</si>
  <si>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</si>
  <si>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</si>
  <si>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</si>
  <si>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</si>
  <si>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</si>
  <si>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</si>
  <si>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</si>
  <si>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</si>
  <si>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</si>
  <si>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</si>
  <si>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</si>
  <si>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</si>
  <si>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</si>
  <si>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</si>
  <si>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</si>
  <si>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</si>
  <si>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</si>
  <si>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</si>
  <si>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</si>
  <si>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</si>
  <si>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</si>
  <si>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</si>
  <si>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</si>
  <si>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</si>
  <si>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</si>
  <si>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</si>
  <si>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</si>
  <si>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</si>
  <si>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</si>
  <si>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</si>
  <si>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</si>
  <si>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</si>
  <si>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</si>
  <si>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</si>
  <si>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</si>
  <si>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</si>
  <si>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</si>
  <si>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</si>
  <si>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</si>
  <si>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</si>
  <si>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</si>
  <si>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</si>
  <si>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</si>
  <si>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</si>
  <si>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</si>
  <si>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</si>
  <si>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</si>
  <si>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</si>
  <si>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</si>
  <si>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</si>
  <si>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</si>
  <si>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</si>
  <si>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</si>
  <si>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</si>
  <si>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</si>
  <si>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</si>
  <si>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</si>
  <si>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</si>
  <si>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</si>
  <si>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</si>
  <si>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</si>
  <si>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</si>
  <si>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</si>
  <si>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</si>
  <si>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</si>
  <si>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</si>
  <si>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</si>
  <si>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</si>
  <si>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</si>
  <si>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</si>
  <si>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</si>
  <si>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</si>
  <si>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</si>
  <si>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</si>
  <si>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</si>
  <si>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</si>
  <si>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</si>
  <si>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</si>
  <si>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</si>
  <si>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</si>
  <si>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</si>
  <si>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</si>
  <si>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</si>
  <si>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</si>
  <si>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</si>
  <si>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</si>
  <si>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</si>
  <si>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</si>
  <si>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</si>
  <si>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</si>
  <si>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</si>
  <si>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</si>
  <si>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</si>
  <si>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</si>
  <si>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</si>
  <si>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</si>
  <si>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</si>
  <si>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</si>
  <si>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</si>
  <si>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</si>
  <si>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</si>
  <si>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</si>
  <si>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</si>
  <si>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</si>
  <si>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</si>
  <si>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</si>
  <si>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</si>
  <si>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</si>
  <si>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</si>
  <si>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</si>
  <si>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</si>
  <si>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</si>
  <si>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</si>
  <si>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</si>
  <si>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</si>
  <si>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</si>
  <si>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</si>
  <si>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</si>
  <si>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</si>
  <si>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</si>
  <si>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</si>
  <si>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</si>
  <si>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</si>
  <si>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</si>
  <si>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</si>
  <si>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</si>
  <si>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</si>
  <si>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</si>
  <si>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</si>
  <si>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</si>
  <si>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</si>
  <si>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</si>
  <si>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</si>
  <si>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</si>
  <si>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</si>
  <si>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</si>
  <si>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</si>
  <si>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</si>
  <si>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</si>
  <si>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</si>
  <si>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</si>
  <si>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</si>
  <si>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</si>
  <si>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</si>
  <si>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</si>
  <si>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</si>
  <si>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</si>
  <si>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</si>
  <si>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</si>
  <si>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</si>
  <si>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</si>
  <si>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</si>
  <si>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</si>
  <si>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</si>
  <si>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</si>
  <si>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</si>
  <si>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</si>
  <si>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</si>
  <si>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</si>
  <si>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</si>
  <si>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</si>
  <si>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</si>
  <si>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</si>
  <si>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</si>
  <si>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</si>
  <si>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</si>
  <si>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</si>
  <si>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</si>
  <si>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</si>
  <si>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</si>
  <si>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</si>
  <si>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</si>
  <si>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</si>
  <si>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</si>
  <si>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</si>
  <si>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</si>
  <si>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</si>
  <si>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</si>
  <si>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</si>
  <si>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</si>
  <si>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</si>
  <si>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</si>
  <si>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</si>
  <si>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</si>
  <si>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</si>
  <si>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</si>
  <si>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</si>
  <si>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</si>
  <si>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</si>
  <si>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</si>
  <si>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</si>
  <si>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</si>
  <si>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</si>
  <si>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</si>
  <si>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</si>
  <si>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</si>
  <si>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</si>
  <si>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</si>
  <si>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</si>
  <si>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</si>
  <si>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</si>
  <si>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</si>
  <si>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</si>
  <si>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</si>
  <si>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</si>
  <si>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</si>
  <si>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</si>
  <si>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</si>
  <si>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</si>
  <si>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</si>
  <si>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</si>
  <si>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</si>
  <si>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</si>
  <si>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</si>
  <si>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</si>
  <si>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</si>
  <si>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</si>
  <si>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</si>
  <si>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</si>
  <si>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</si>
  <si>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</si>
  <si>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</si>
  <si>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</si>
  <si>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</si>
  <si>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</si>
  <si>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</si>
  <si>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</si>
  <si>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</si>
  <si>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</si>
  <si>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</si>
  <si>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</si>
  <si>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</si>
  <si>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</si>
  <si>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</si>
  <si>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</si>
  <si>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</si>
  <si>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</si>
  <si>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</si>
  <si>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</si>
  <si>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</si>
  <si>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</si>
  <si>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</si>
  <si>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</si>
  <si>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</si>
  <si>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</si>
  <si>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</si>
  <si>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</si>
  <si>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</si>
  <si>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</si>
  <si>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</si>
  <si>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</si>
  <si>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</si>
  <si>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</si>
  <si>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</si>
  <si>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</si>
  <si>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</si>
  <si>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</si>
  <si>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</si>
  <si>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</si>
  <si>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</si>
  <si>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</si>
  <si>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</si>
  <si>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</si>
  <si>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</si>
  <si>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</si>
  <si>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</si>
  <si>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</si>
  <si>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</si>
  <si>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</si>
  <si>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</si>
  <si>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</si>
  <si>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</si>
  <si>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</si>
  <si>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</si>
  <si>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</si>
  <si>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</si>
  <si>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</si>
  <si>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</si>
  <si>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</si>
  <si>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</si>
  <si>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</si>
  <si>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</si>
  <si>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</si>
  <si>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</si>
  <si>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</si>
  <si>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</si>
  <si>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</si>
  <si>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</si>
  <si>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</si>
  <si>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</si>
  <si>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</si>
  <si>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</si>
  <si>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</si>
  <si>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</si>
  <si>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</si>
  <si>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</si>
  <si>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</si>
  <si>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</si>
  <si>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</si>
  <si>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</si>
  <si>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</si>
  <si>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</si>
  <si>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</si>
  <si>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</si>
  <si>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</si>
  <si>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</si>
  <si>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</si>
  <si>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</si>
  <si>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</si>
  <si>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</si>
  <si>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</si>
  <si>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</si>
  <si>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</si>
  <si>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</si>
  <si>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</si>
  <si>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</si>
  <si>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</si>
  <si>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</si>
  <si>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</si>
  <si>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</si>
  <si>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</si>
  <si>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</si>
  <si>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</si>
  <si>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</si>
  <si>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</si>
  <si>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</si>
  <si>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</si>
  <si>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</si>
  <si>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</si>
  <si>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</si>
  <si>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</si>
  <si>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</si>
  <si>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</si>
  <si>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</si>
  <si>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</si>
  <si>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</si>
  <si>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</si>
  <si>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</si>
  <si>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</si>
  <si>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</si>
  <si>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</si>
  <si>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</si>
  <si>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</si>
  <si>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</si>
  <si>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</si>
  <si>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</si>
  <si>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</si>
  <si>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</si>
  <si>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</si>
  <si>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</si>
  <si>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</si>
  <si>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</si>
  <si>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</si>
  <si>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</si>
  <si>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</si>
  <si>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</si>
  <si>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</si>
  <si>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</si>
  <si>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</si>
  <si>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</si>
  <si>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</si>
  <si>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</si>
  <si>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</si>
  <si>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</si>
  <si>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</si>
  <si>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</si>
  <si>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</si>
  <si>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</si>
  <si>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</si>
  <si>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</si>
  <si>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</si>
  <si>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</si>
  <si>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</si>
  <si>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</si>
  <si>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</si>
  <si>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</si>
  <si>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</si>
  <si>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</si>
  <si>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</si>
  <si>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</si>
  <si>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</si>
  <si>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</si>
  <si>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</si>
  <si>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</si>
  <si>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</si>
  <si>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</si>
  <si>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</si>
  <si>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</si>
  <si>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</si>
  <si>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</si>
  <si>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</si>
  <si>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</si>
  <si>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</si>
  <si>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</si>
  <si>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</si>
  <si>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</si>
  <si>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</si>
  <si>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</si>
  <si>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</si>
  <si>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</si>
  <si>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</si>
  <si>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</si>
  <si>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</si>
  <si>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</si>
  <si>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</si>
  <si>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</si>
  <si>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</si>
  <si>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</si>
  <si>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</si>
  <si>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</si>
  <si>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</si>
  <si>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</si>
  <si>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</si>
  <si>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</si>
  <si>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</si>
  <si>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</si>
  <si>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</si>
  <si>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</si>
  <si>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</si>
  <si>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</si>
  <si>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</si>
  <si>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</si>
  <si>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</si>
  <si>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</si>
  <si>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</si>
  <si>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</si>
  <si>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</si>
  <si>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</si>
  <si>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</si>
  <si>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</si>
  <si>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</si>
  <si>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</si>
  <si>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</si>
  <si>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</si>
  <si>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</si>
  <si>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</si>
  <si>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</si>
  <si>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</si>
  <si>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</si>
  <si>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</si>
  <si>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</si>
  <si>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</si>
  <si>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</si>
  <si>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</si>
  <si>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</si>
  <si>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</si>
  <si>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</si>
  <si>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</si>
  <si>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</si>
  <si>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</si>
  <si>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</si>
  <si>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</si>
  <si>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</si>
  <si>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</si>
  <si>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</si>
  <si>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</si>
  <si>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</si>
  <si>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</si>
  <si>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</si>
  <si>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</si>
  <si>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</si>
  <si>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</si>
  <si>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</si>
  <si>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</si>
  <si>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</si>
  <si>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</si>
  <si>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</si>
  <si>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</si>
  <si>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</si>
  <si>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</si>
  <si>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</si>
  <si>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</si>
  <si>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</si>
  <si>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</si>
  <si>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</si>
  <si>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</si>
  <si>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</si>
  <si>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</si>
  <si>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</si>
  <si>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</si>
  <si>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</si>
  <si>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</si>
  <si>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</si>
  <si>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</si>
  <si>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</si>
  <si>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</si>
  <si>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</si>
  <si>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</si>
  <si>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</si>
  <si>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</si>
  <si>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</si>
  <si>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</si>
  <si>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</si>
  <si>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</si>
  <si>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</si>
  <si>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</si>
  <si>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</si>
  <si>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</si>
  <si>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</si>
  <si>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</si>
  <si>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</si>
  <si>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</si>
  <si>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</si>
  <si>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</si>
  <si>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</si>
  <si>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</si>
  <si>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</si>
  <si>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</si>
  <si>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</si>
  <si>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</si>
  <si>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</si>
  <si>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</si>
  <si>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</si>
  <si>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</si>
  <si>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</si>
  <si>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</si>
  <si>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</si>
  <si>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</si>
  <si>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</si>
  <si>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</si>
  <si>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</si>
  <si>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</si>
  <si>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</si>
  <si>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</si>
  <si>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</si>
  <si>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</si>
  <si>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</si>
  <si>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</si>
  <si>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</si>
  <si>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</si>
  <si>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</si>
  <si>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</si>
  <si>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</si>
  <si>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</si>
  <si>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</si>
  <si>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</si>
  <si>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</si>
  <si>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</si>
  <si>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</si>
  <si>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</si>
  <si>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</si>
  <si>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</si>
  <si>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</si>
  <si>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</si>
  <si>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</si>
  <si>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</si>
  <si>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</si>
  <si>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</si>
  <si>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</si>
  <si>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</si>
  <si>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</si>
  <si>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</si>
  <si>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</si>
  <si>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</si>
  <si>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</si>
  <si>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</si>
  <si>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</si>
  <si>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</si>
  <si>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</si>
  <si>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</si>
  <si>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</si>
  <si>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</si>
  <si>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</si>
  <si>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</si>
  <si>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</si>
  <si>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</si>
  <si>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</si>
  <si>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</si>
  <si>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</si>
  <si>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</si>
  <si>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</si>
  <si>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</si>
  <si>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</si>
  <si>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</si>
  <si>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</si>
  <si>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</si>
  <si>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</si>
  <si>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</si>
  <si>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</si>
  <si>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</si>
  <si>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</si>
  <si>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</si>
  <si>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</si>
  <si>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</si>
  <si>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</si>
  <si>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</si>
  <si>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</si>
  <si>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</si>
  <si>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</si>
  <si>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</si>
  <si>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</si>
  <si>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</si>
  <si>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</si>
  <si>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</si>
  <si>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</si>
  <si>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</si>
  <si>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</si>
  <si>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</si>
  <si>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</si>
  <si>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</si>
  <si>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</si>
  <si>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</si>
  <si>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</si>
  <si>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</si>
  <si>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</si>
  <si>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</si>
  <si>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</si>
  <si>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</si>
  <si>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</si>
  <si>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</si>
  <si>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</si>
  <si>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</si>
  <si>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</si>
  <si>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</si>
  <si>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</si>
  <si>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</si>
  <si>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</si>
  <si>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</si>
  <si>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</si>
  <si>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</si>
  <si>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</si>
  <si>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</si>
  <si>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</si>
  <si>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</si>
  <si>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</si>
  <si>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</si>
  <si>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</si>
  <si>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</si>
  <si>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</si>
  <si>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</si>
  <si>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</si>
  <si>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</si>
  <si>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</si>
  <si>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</si>
  <si>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</si>
  <si>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</si>
  <si>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</si>
  <si>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</si>
  <si>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</si>
  <si>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</si>
  <si>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</si>
  <si>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</si>
  <si>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</si>
  <si>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</si>
  <si>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</si>
  <si>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</si>
  <si>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</si>
  <si>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</si>
  <si>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</si>
  <si>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</si>
  <si>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</si>
  <si>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</si>
  <si>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</si>
  <si>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</si>
  <si>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</si>
  <si>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</si>
  <si>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</si>
  <si>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</si>
  <si>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</si>
  <si>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</si>
  <si>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</si>
  <si>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</si>
  <si>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</si>
  <si>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</si>
  <si>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</si>
  <si>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</si>
  <si>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</si>
  <si>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</si>
  <si>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</si>
  <si>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</si>
  <si>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</si>
  <si>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</si>
  <si>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</si>
  <si>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</si>
  <si>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</si>
  <si>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</si>
  <si>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</si>
  <si>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</si>
  <si>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</si>
  <si>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</si>
  <si>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</si>
  <si>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</si>
  <si>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</si>
  <si>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</si>
  <si>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</si>
  <si>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</si>
  <si>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</si>
  <si>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</si>
  <si>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</si>
  <si>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</si>
  <si>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</si>
  <si>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</si>
  <si>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</si>
  <si>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</si>
  <si>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</si>
  <si>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</si>
  <si>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</si>
  <si>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</si>
  <si>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</si>
  <si>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</si>
  <si>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</si>
  <si>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</si>
  <si>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</si>
  <si>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</si>
  <si>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</si>
  <si>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</si>
  <si>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</si>
  <si>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</si>
  <si>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</si>
  <si>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</si>
  <si>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</si>
  <si>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</si>
  <si>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</si>
  <si>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</si>
  <si>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</si>
  <si>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</si>
  <si>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</si>
  <si>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</si>
  <si>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</si>
  <si>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</si>
  <si>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</si>
  <si>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</si>
  <si>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</si>
  <si>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</si>
  <si>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</si>
  <si>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</si>
  <si>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</si>
  <si>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</si>
  <si>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</si>
  <si>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</si>
  <si>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</si>
  <si>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</si>
  <si>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</si>
  <si>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</si>
  <si>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</si>
  <si>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</si>
  <si>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</si>
  <si>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</si>
  <si>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</si>
  <si>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</si>
  <si>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</si>
  <si>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</si>
  <si>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</si>
  <si>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</si>
  <si>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</si>
  <si>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</si>
  <si>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</si>
  <si>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</si>
  <si>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</si>
  <si>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</si>
  <si>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</si>
  <si>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</si>
  <si>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</si>
  <si>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</si>
  <si>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</si>
  <si>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</si>
  <si>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</si>
  <si>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</si>
  <si>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</si>
  <si>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</si>
  <si>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</si>
  <si>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</si>
  <si>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</si>
  <si>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</si>
  <si>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</si>
  <si>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</si>
  <si>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</si>
  <si>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</si>
  <si>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</si>
  <si>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</si>
  <si>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</si>
  <si>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</si>
  <si>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</si>
  <si>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</si>
  <si>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</si>
  <si>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</si>
  <si>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</si>
  <si>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</si>
  <si>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</si>
  <si>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</si>
  <si>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</si>
  <si>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</si>
  <si>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</si>
  <si>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</si>
  <si>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</si>
  <si>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</si>
  <si>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</si>
  <si>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</si>
  <si>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</si>
  <si>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</si>
  <si>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</si>
  <si>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</si>
  <si>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</si>
  <si>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</si>
  <si>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</si>
  <si>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</si>
  <si>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</si>
  <si>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</si>
  <si>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</si>
  <si>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</si>
  <si>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</si>
  <si>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</si>
  <si>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</si>
  <si>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</si>
  <si>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</si>
  <si>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</si>
  <si>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</si>
  <si>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</si>
  <si>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</si>
  <si>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</si>
  <si>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</si>
  <si>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</si>
  <si>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</si>
  <si>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</si>
  <si>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</si>
  <si>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</si>
  <si>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</si>
  <si>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</si>
  <si>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</si>
  <si>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</si>
  <si>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</si>
  <si>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</si>
  <si>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</si>
  <si>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</si>
  <si>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</si>
  <si>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</si>
  <si>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</si>
  <si>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</si>
  <si>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</si>
  <si>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</si>
  <si>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</si>
  <si>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</si>
  <si>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</si>
  <si>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</si>
  <si>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</si>
  <si>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</si>
  <si>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</si>
  <si>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</si>
  <si>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</si>
  <si>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</si>
  <si>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</si>
  <si>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</si>
  <si>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</si>
  <si>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</si>
  <si>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</si>
  <si>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</si>
  <si>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</si>
  <si>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</si>
  <si>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</si>
  <si>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</si>
  <si>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</si>
  <si>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</si>
  <si>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</si>
  <si>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</si>
  <si>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</si>
  <si>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</si>
  <si>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</si>
  <si>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</si>
  <si>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</si>
  <si>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</si>
  <si>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</si>
  <si>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</si>
  <si>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</si>
  <si>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</si>
  <si>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</si>
  <si>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</si>
  <si>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</si>
  <si>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</si>
  <si>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</si>
  <si>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</si>
  <si>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</si>
  <si>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</si>
  <si>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</si>
  <si>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</si>
  <si>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</si>
  <si>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</si>
  <si>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</si>
  <si>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</si>
  <si>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</si>
  <si>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</si>
  <si>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</si>
  <si>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</si>
  <si>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</si>
  <si>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</si>
  <si>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</si>
  <si>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</si>
  <si>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</si>
  <si>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</si>
  <si>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</si>
  <si>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</si>
  <si>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</si>
  <si>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</si>
  <si>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</si>
  <si>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</si>
  <si>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</si>
  <si>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</si>
  <si>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</si>
  <si>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</si>
  <si>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</si>
  <si>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</si>
  <si>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</si>
  <si>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</si>
  <si>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</si>
  <si>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</si>
  <si>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</si>
  <si>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</si>
  <si>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</si>
  <si>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</si>
  <si>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</si>
  <si>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</si>
  <si>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</si>
  <si>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</si>
  <si>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</si>
  <si>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</si>
  <si>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</si>
  <si>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</si>
  <si>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</si>
  <si>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</si>
  <si>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</si>
  <si>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</si>
  <si>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</si>
  <si>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</si>
  <si>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</si>
  <si>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</si>
  <si>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</si>
  <si>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</si>
  <si>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</si>
  <si>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</si>
  <si>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</si>
  <si>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</si>
  <si>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</si>
  <si>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</si>
  <si>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</si>
  <si>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</si>
  <si>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</si>
  <si>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</si>
  <si>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</si>
  <si>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</si>
  <si>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</si>
  <si>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</si>
  <si>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</si>
  <si>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</si>
  <si>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</si>
  <si>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</si>
  <si>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</si>
  <si>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</si>
  <si>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</si>
  <si>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</si>
  <si>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</si>
  <si>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</si>
  <si>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</si>
  <si>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</si>
  <si>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</si>
  <si>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</si>
  <si>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</si>
  <si>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</si>
  <si>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</si>
  <si>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</si>
  <si>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</si>
  <si>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</si>
  <si>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</si>
  <si>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</si>
  <si>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</si>
  <si>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</si>
  <si>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</si>
  <si>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</si>
  <si>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</si>
  <si>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</si>
  <si>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</si>
  <si>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</si>
  <si>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</si>
  <si>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</si>
  <si>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</si>
  <si>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</si>
  <si>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</si>
  <si>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</si>
  <si>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</si>
  <si>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</si>
  <si>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</si>
  <si>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</si>
  <si>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</si>
  <si>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</si>
  <si>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</si>
  <si>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</si>
  <si>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</si>
  <si>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</si>
  <si>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</si>
  <si>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</si>
  <si>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</si>
  <si>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</si>
  <si>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</si>
  <si>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</si>
  <si>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</si>
  <si>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</si>
  <si>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</si>
  <si>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</si>
  <si>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</si>
  <si>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</si>
  <si>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</si>
  <si>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</si>
  <si>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</si>
  <si>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</si>
  <si>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</si>
  <si>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</si>
  <si>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</si>
  <si>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</si>
  <si>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</si>
  <si>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</si>
  <si>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</si>
  <si>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</si>
  <si>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</si>
  <si>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</si>
  <si>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</si>
  <si>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</si>
  <si>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</si>
  <si>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</si>
  <si>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</si>
  <si>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</si>
  <si>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</si>
  <si>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</si>
  <si>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</si>
  <si>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</si>
  <si>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</si>
  <si>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</si>
  <si>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</si>
  <si>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</si>
  <si>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</si>
  <si>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</si>
  <si>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</si>
  <si>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</si>
  <si>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</si>
  <si>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</si>
  <si>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</si>
  <si>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</si>
  <si>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</si>
  <si>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</si>
  <si>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</si>
  <si>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</si>
  <si>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</si>
  <si>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</si>
  <si>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</si>
  <si>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</si>
  <si>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</si>
  <si>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</si>
  <si>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</si>
  <si>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</si>
  <si>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</si>
  <si>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</si>
  <si>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</si>
  <si>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</si>
  <si>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</si>
  <si>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</si>
  <si>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</si>
  <si>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</si>
  <si>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</si>
  <si>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</si>
  <si>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</si>
  <si>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</si>
  <si>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</si>
  <si>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</si>
  <si>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</si>
  <si>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</si>
  <si>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</si>
  <si>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</si>
  <si>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</si>
  <si>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</si>
  <si>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</si>
  <si>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</si>
  <si>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</si>
  <si>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</si>
  <si>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</si>
  <si>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</si>
  <si>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</si>
  <si>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</si>
  <si>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</si>
  <si>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</si>
  <si>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</si>
  <si>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</si>
  <si>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</si>
  <si>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</si>
  <si>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</si>
  <si>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</si>
  <si>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</si>
  <si>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</si>
  <si>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</si>
  <si>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</si>
  <si>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</si>
  <si>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</si>
  <si>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</si>
  <si>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</si>
  <si>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</si>
  <si>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</si>
  <si>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</si>
  <si>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</si>
  <si>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</si>
  <si>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</si>
  <si>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</si>
  <si>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</si>
  <si>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</si>
  <si>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</si>
  <si>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</si>
  <si>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</si>
  <si>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</si>
  <si>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</si>
  <si>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</si>
  <si>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</si>
  <si>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</si>
  <si>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</si>
  <si>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</si>
  <si>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</si>
  <si>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</si>
  <si>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</si>
  <si>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</si>
  <si>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</si>
  <si>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</si>
  <si>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</si>
  <si>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</si>
  <si>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</si>
  <si>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</si>
  <si>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</si>
  <si>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</si>
  <si>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</si>
  <si>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</si>
  <si>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</si>
  <si>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</si>
  <si>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</si>
  <si>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</si>
  <si>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</si>
  <si>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</si>
  <si>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</si>
  <si>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</si>
  <si>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</si>
  <si>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</si>
  <si>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</si>
  <si>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</si>
  <si>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</si>
  <si>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</si>
  <si>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</si>
  <si>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</si>
  <si>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</si>
  <si>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</si>
  <si>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</si>
  <si>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</si>
  <si>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</si>
  <si>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</si>
  <si>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</si>
  <si>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</si>
  <si>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</si>
  <si>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</si>
  <si>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</si>
  <si>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</si>
  <si>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</si>
  <si>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</si>
  <si>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</si>
  <si>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</si>
  <si>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</si>
  <si>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</si>
  <si>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</si>
  <si>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</si>
  <si>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</si>
  <si>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</si>
  <si>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</si>
  <si>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</si>
  <si>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</si>
  <si>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</si>
  <si>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</si>
  <si>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</si>
  <si>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</si>
  <si>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</si>
  <si>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</si>
  <si>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</si>
  <si>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</si>
  <si>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</si>
  <si>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</si>
  <si>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</si>
  <si>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</si>
  <si>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</si>
  <si>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</si>
  <si>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</si>
  <si>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</si>
  <si>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</si>
  <si>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</si>
  <si>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</si>
  <si>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</si>
  <si>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</si>
  <si>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</si>
  <si>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</si>
  <si>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</si>
  <si>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</si>
  <si>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</si>
  <si>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</si>
  <si>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</si>
  <si>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</si>
  <si>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</si>
  <si>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</si>
  <si>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</si>
  <si>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</si>
  <si>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</si>
  <si>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</si>
  <si>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</si>
  <si>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</si>
  <si>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</si>
  <si>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</si>
  <si>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</si>
  <si>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</si>
  <si>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</si>
  <si>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</si>
  <si>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</si>
  <si>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</si>
  <si>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</si>
  <si>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</si>
  <si>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</si>
  <si>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</si>
  <si>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</si>
  <si>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</si>
  <si>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</si>
  <si>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</si>
  <si>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</si>
  <si>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</si>
  <si>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</si>
  <si>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</si>
  <si>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</si>
  <si>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</si>
  <si>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</si>
  <si>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</si>
  <si>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</si>
  <si>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</si>
  <si>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</si>
  <si>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</si>
  <si>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</si>
  <si>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</si>
  <si>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</si>
  <si>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</si>
  <si>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</si>
  <si>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</si>
  <si>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</si>
  <si>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</si>
  <si>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</si>
  <si>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</si>
  <si>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</si>
  <si>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</si>
  <si>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</si>
  <si>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</si>
  <si>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</si>
  <si>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</si>
  <si>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</si>
  <si>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</si>
  <si>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</si>
  <si>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</si>
  <si>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</si>
  <si>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</si>
  <si>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</si>
  <si>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</si>
  <si>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</si>
  <si>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</si>
  <si>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</si>
  <si>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</si>
  <si>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</si>
  <si>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</si>
  <si>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</si>
  <si>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</si>
  <si>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</si>
  <si>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</si>
  <si>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</si>
  <si>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</si>
  <si>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</si>
  <si>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</si>
  <si>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</si>
  <si>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</si>
  <si>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</si>
  <si>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</si>
  <si>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</si>
  <si>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</si>
  <si>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</si>
  <si>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</si>
  <si>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</si>
  <si>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</si>
  <si>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</si>
  <si>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</si>
  <si>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</si>
  <si>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</si>
  <si>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</si>
  <si>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</si>
  <si>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</si>
  <si>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</si>
  <si>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</si>
  <si>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</si>
  <si>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</si>
  <si>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</si>
  <si>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</si>
  <si>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</si>
  <si>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</si>
  <si>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</si>
  <si>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</si>
  <si>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</si>
  <si>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</si>
  <si>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</si>
  <si>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</si>
  <si>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</si>
  <si>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</si>
  <si>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</si>
  <si>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</si>
  <si>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</si>
  <si>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</si>
  <si>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</si>
  <si>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</si>
  <si>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</si>
  <si>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</si>
  <si>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</si>
  <si>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</si>
  <si>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</si>
  <si>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</si>
  <si>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</si>
  <si>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</si>
  <si>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</si>
  <si>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</si>
  <si>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</si>
  <si>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</si>
  <si>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</si>
  <si>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</si>
  <si>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</si>
  <si>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</si>
  <si>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</si>
  <si>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</si>
  <si>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</si>
  <si>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</si>
  <si>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</si>
  <si>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</si>
  <si>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</si>
  <si>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</si>
  <si>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</si>
  <si>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</si>
  <si>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</si>
  <si>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</si>
  <si>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</si>
  <si>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</si>
  <si>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</si>
  <si>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</si>
  <si>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</si>
  <si>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</si>
  <si>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</si>
  <si>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</si>
  <si>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</si>
  <si>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</si>
  <si>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</si>
  <si>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</si>
  <si>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</si>
  <si>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</si>
  <si>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</si>
  <si>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</si>
  <si>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</si>
  <si>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</si>
  <si>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</si>
  <si>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</si>
  <si>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</si>
  <si>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</si>
  <si>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</si>
  <si>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</si>
  <si>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</si>
  <si>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</si>
  <si>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</si>
  <si>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</si>
  <si>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</si>
  <si>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</si>
  <si>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</si>
  <si>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</si>
  <si>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</si>
  <si>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</si>
  <si>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</si>
  <si>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</si>
  <si>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</si>
  <si>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</si>
  <si>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</si>
  <si>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</si>
  <si>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</si>
  <si>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</si>
  <si>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</si>
  <si>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</si>
  <si>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</si>
  <si>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</si>
  <si>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</si>
  <si>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</si>
  <si>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</si>
  <si>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</si>
  <si>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</si>
  <si>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</si>
  <si>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</si>
  <si>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</si>
  <si>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</si>
  <si>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</si>
  <si>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</si>
  <si>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</si>
  <si>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</si>
  <si>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</si>
  <si>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</si>
  <si>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</si>
  <si>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</si>
  <si>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</si>
  <si>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</si>
  <si>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</si>
  <si>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</si>
  <si>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</si>
  <si>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</si>
  <si>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</si>
  <si>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</si>
  <si>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</si>
  <si>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</si>
  <si>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</si>
  <si>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</si>
  <si>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</si>
  <si>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</si>
  <si>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</si>
  <si>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</si>
  <si>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</si>
  <si>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</si>
  <si>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</si>
  <si>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</si>
  <si>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</si>
  <si>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</si>
  <si>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</si>
  <si>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</si>
  <si>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</si>
  <si>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</si>
  <si>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</si>
  <si>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</si>
  <si>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</si>
  <si>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</si>
  <si>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</si>
  <si>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</si>
  <si>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</si>
  <si>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</si>
  <si>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</si>
  <si>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</si>
  <si>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</si>
  <si>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</si>
  <si>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</si>
  <si>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</si>
  <si>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</si>
  <si>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</si>
  <si>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</si>
  <si>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</si>
  <si>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</si>
  <si>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</si>
  <si>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</si>
  <si>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</si>
  <si>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</si>
  <si>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</si>
  <si>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</si>
  <si>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</si>
  <si>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</si>
  <si>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</si>
  <si>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</si>
  <si>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</si>
  <si>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</si>
  <si>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</si>
  <si>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</si>
  <si>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</si>
  <si>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</si>
  <si>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</si>
  <si>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</si>
  <si>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</si>
  <si>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</si>
  <si>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</si>
  <si>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</si>
  <si>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</si>
  <si>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</si>
  <si>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</si>
  <si>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</si>
  <si>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</si>
  <si>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</si>
  <si>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</si>
  <si>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</si>
  <si>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</si>
  <si>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</si>
  <si>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</si>
  <si>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</si>
  <si>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</si>
  <si>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</si>
  <si>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</si>
  <si>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</si>
  <si>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</si>
  <si>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</si>
  <si>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</si>
  <si>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</si>
  <si>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</si>
  <si>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</si>
  <si>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</si>
  <si>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</si>
  <si>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</si>
  <si>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</si>
  <si>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</si>
  <si>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</si>
  <si>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</si>
  <si>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</si>
  <si>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</si>
  <si>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</si>
  <si>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</si>
  <si>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</si>
  <si>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</si>
  <si>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</si>
  <si>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</si>
  <si>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</si>
  <si>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</si>
  <si>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</si>
  <si>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</si>
  <si>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</si>
  <si>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</si>
  <si>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</si>
  <si>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</si>
  <si>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</si>
  <si>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</si>
  <si>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</si>
  <si>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</si>
  <si>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</si>
  <si>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</si>
  <si>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</si>
  <si>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</si>
  <si>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</si>
  <si>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</si>
  <si>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</si>
  <si>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</si>
  <si>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</si>
  <si>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</si>
  <si>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</si>
  <si>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</si>
  <si>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</si>
  <si>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</si>
  <si>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</si>
  <si>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</si>
  <si>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</si>
  <si>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</si>
  <si>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</si>
  <si>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</si>
  <si>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</si>
  <si>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</si>
  <si>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</si>
  <si>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</si>
  <si>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</si>
  <si>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</si>
  <si>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</si>
  <si>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</si>
  <si>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</si>
  <si>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</si>
  <si>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</si>
  <si>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</si>
  <si>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</si>
  <si>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</si>
  <si>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</si>
  <si>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</si>
  <si>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</si>
  <si>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</si>
  <si>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</si>
  <si>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</si>
  <si>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</si>
  <si>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</si>
  <si>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</si>
  <si>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</si>
  <si>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</si>
  <si>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</si>
  <si>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</si>
  <si>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</si>
  <si>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</si>
  <si>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</si>
  <si>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</si>
  <si>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</si>
  <si>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</si>
  <si>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</si>
  <si>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</si>
  <si>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</si>
  <si>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</si>
  <si>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</si>
  <si>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</si>
  <si>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</si>
  <si>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</si>
  <si>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</si>
  <si>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</si>
  <si>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</si>
  <si>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</si>
  <si>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</si>
  <si>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</si>
  <si>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</si>
  <si>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</si>
  <si>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</si>
  <si>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</si>
  <si>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</si>
  <si>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</si>
  <si>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</si>
  <si>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</si>
  <si>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</si>
  <si>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</si>
  <si>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</si>
  <si>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</si>
  <si>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</si>
  <si>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</si>
  <si>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</si>
  <si>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</si>
  <si>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</si>
  <si>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</si>
  <si>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</si>
  <si>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</si>
  <si>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</si>
  <si>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</si>
  <si>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</si>
  <si>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</si>
  <si>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</si>
  <si>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</si>
  <si>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</si>
  <si>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</si>
  <si>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</si>
  <si>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</si>
  <si>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</si>
  <si>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</si>
  <si>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</si>
  <si>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</si>
  <si>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</si>
  <si>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</si>
  <si>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</si>
  <si>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</si>
  <si>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</si>
  <si>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</si>
  <si>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</si>
  <si>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</si>
  <si>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</si>
  <si>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</si>
  <si>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</si>
  <si>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</si>
  <si>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</si>
  <si>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</si>
  <si>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</si>
  <si>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</si>
  <si>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</si>
  <si>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</si>
  <si>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</si>
  <si>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</si>
  <si>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</si>
  <si>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</si>
  <si>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</si>
  <si>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</si>
  <si>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</si>
  <si>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</si>
  <si>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</si>
  <si>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</si>
  <si>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</si>
  <si>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</si>
  <si>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</si>
  <si>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</si>
  <si>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</si>
  <si>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</si>
  <si>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</si>
  <si>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</si>
  <si>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</si>
  <si>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</si>
  <si>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</si>
  <si>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</si>
  <si>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</si>
  <si>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</si>
  <si>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</si>
  <si>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</si>
  <si>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</si>
  <si>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</si>
  <si>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</si>
  <si>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</si>
  <si>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</si>
  <si>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</si>
  <si>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</si>
  <si>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</si>
  <si>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</si>
  <si>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</si>
  <si>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</si>
  <si>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</si>
  <si>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</si>
  <si>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</si>
  <si>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</si>
  <si>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</si>
  <si>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</si>
  <si>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</si>
  <si>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</si>
  <si>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</si>
  <si>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</si>
  <si>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</si>
  <si>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</si>
  <si>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</si>
  <si>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</si>
  <si>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</si>
  <si>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</si>
  <si>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</si>
  <si>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</si>
  <si>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</si>
  <si>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</si>
  <si>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</si>
  <si>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</si>
  <si>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</si>
  <si>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</si>
  <si>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</si>
  <si>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</si>
  <si>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</si>
  <si>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</si>
  <si>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</si>
  <si>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</si>
  <si>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</si>
  <si>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</si>
  <si>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</si>
  <si>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</si>
  <si>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</si>
  <si>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</si>
  <si>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</si>
  <si>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</si>
  <si>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</si>
  <si>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</si>
  <si>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</si>
  <si>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</si>
  <si>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</si>
  <si>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</si>
  <si>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</si>
  <si>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</si>
  <si>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</si>
  <si>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</si>
  <si>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</si>
  <si>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</si>
  <si>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</si>
  <si>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</si>
  <si>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</si>
  <si>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</si>
  <si>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</si>
  <si>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</si>
  <si>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</si>
  <si>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</si>
  <si>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</si>
  <si>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</si>
  <si>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</si>
  <si>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</si>
  <si>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</si>
  <si>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</si>
  <si>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</si>
  <si>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</si>
  <si>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</si>
  <si>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</si>
  <si>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</si>
  <si>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</si>
  <si>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</si>
  <si>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</si>
  <si>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</si>
  <si>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</si>
  <si>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</si>
  <si>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</si>
  <si>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</si>
  <si>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</si>
  <si>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</si>
  <si>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</si>
  <si>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</si>
  <si>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</si>
  <si>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</si>
  <si>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</si>
  <si>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</si>
  <si>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</si>
  <si>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</si>
  <si>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</si>
  <si>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</si>
  <si>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</si>
  <si>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</si>
  <si>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</si>
  <si>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</si>
  <si>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</si>
  <si>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</si>
  <si>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</si>
  <si>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</si>
  <si>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</si>
  <si>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</si>
  <si>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</si>
  <si>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</si>
  <si>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</si>
  <si>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</si>
  <si>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</si>
  <si>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</si>
  <si>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</si>
  <si>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</si>
  <si>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</si>
  <si>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</si>
  <si>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</si>
  <si>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</si>
  <si>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</si>
  <si>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</si>
  <si>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</si>
  <si>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</si>
  <si>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</si>
  <si>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</si>
  <si>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</si>
  <si>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</si>
  <si>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</si>
  <si>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</si>
  <si>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</si>
  <si>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</si>
  <si>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</si>
  <si>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</si>
  <si>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</si>
  <si>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</si>
  <si>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</si>
  <si>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</si>
  <si>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</si>
  <si>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</si>
  <si>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</si>
  <si>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</si>
  <si>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</si>
  <si>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</si>
  <si>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</si>
  <si>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</si>
  <si>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</si>
  <si>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</si>
  <si>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</si>
  <si>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</si>
  <si>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</si>
  <si>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</si>
  <si>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</si>
  <si>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</si>
  <si>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</si>
  <si>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</si>
  <si>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</si>
  <si>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</si>
  <si>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</si>
  <si>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</si>
  <si>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</si>
  <si>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</si>
  <si>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</si>
  <si>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</si>
  <si>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</si>
  <si>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</si>
  <si>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</si>
  <si>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</si>
  <si>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</si>
  <si>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</si>
  <si>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</si>
  <si>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</si>
  <si>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</si>
  <si>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</si>
  <si>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</si>
  <si>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</si>
  <si>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</si>
  <si>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</si>
  <si>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</si>
  <si>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</si>
  <si>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</si>
  <si>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</si>
  <si>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</si>
  <si>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</si>
  <si>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</si>
  <si>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</si>
  <si>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</si>
  <si>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</si>
  <si>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</si>
  <si>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</si>
  <si>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</si>
  <si>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</si>
  <si>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</si>
  <si>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</si>
  <si>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</si>
  <si>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</si>
  <si>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</si>
  <si>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</si>
  <si>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</si>
  <si>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</si>
  <si>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</si>
  <si>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</si>
  <si>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</si>
  <si>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</si>
  <si>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</si>
  <si>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</si>
  <si>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</si>
  <si>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</si>
  <si>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</si>
  <si>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</si>
  <si>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</si>
  <si>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</si>
  <si>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</si>
  <si>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</si>
  <si>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</si>
  <si>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</si>
  <si>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</si>
  <si>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</si>
  <si>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</si>
  <si>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</si>
  <si>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</si>
  <si>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</si>
  <si>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</si>
  <si>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</si>
  <si>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</si>
  <si>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</si>
  <si>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</si>
  <si>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</si>
  <si>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</si>
  <si>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</si>
  <si>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</si>
  <si>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</si>
  <si>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</si>
  <si>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</si>
  <si>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</si>
  <si>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</si>
  <si>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</si>
  <si>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</si>
  <si>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</si>
  <si>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</si>
  <si>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</si>
  <si>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</si>
  <si>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</si>
  <si>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</si>
  <si>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</si>
  <si>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</si>
  <si>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</si>
  <si>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</si>
  <si>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</si>
  <si>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</si>
  <si>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</si>
  <si>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</si>
  <si>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</si>
  <si>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</si>
  <si>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</si>
  <si>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</si>
  <si>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</si>
  <si>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</si>
  <si>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</si>
  <si>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</si>
  <si>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</si>
  <si>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</si>
  <si>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</si>
  <si>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</si>
  <si>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</si>
  <si>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</si>
  <si>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</si>
  <si>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</si>
  <si>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</si>
  <si>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</si>
  <si>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</si>
  <si>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</si>
  <si>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</si>
  <si>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</si>
  <si>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</si>
  <si>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</si>
  <si>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</si>
  <si>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</si>
  <si>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</si>
  <si>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</si>
  <si>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</si>
  <si>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</si>
  <si>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</si>
  <si>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</si>
  <si>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</si>
  <si>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</si>
  <si>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</si>
  <si>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</si>
  <si>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</si>
  <si>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</si>
  <si>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</si>
  <si>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</si>
  <si>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</si>
  <si>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</si>
  <si>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</si>
  <si>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</si>
  <si>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</si>
  <si>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</si>
  <si>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</si>
  <si>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</si>
  <si>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</si>
  <si>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</si>
  <si>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</si>
  <si>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</si>
  <si>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</si>
  <si>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</si>
  <si>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</si>
  <si>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</si>
  <si>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</si>
  <si>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</si>
  <si>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</si>
  <si>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</si>
  <si>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</si>
  <si>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</si>
  <si>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</si>
  <si>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</si>
  <si>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</si>
  <si>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</si>
  <si>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</si>
  <si>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</si>
  <si>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</si>
  <si>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</si>
  <si>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</si>
  <si>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</si>
  <si>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</si>
  <si>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</si>
  <si>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</si>
  <si>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</si>
  <si>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</si>
  <si>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</si>
  <si>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</si>
  <si>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</si>
  <si>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</si>
  <si>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</si>
  <si>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</si>
  <si>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</si>
  <si>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</si>
  <si>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</si>
  <si>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</si>
  <si>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</si>
  <si>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</si>
  <si>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</si>
  <si>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</si>
  <si>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</si>
  <si>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</si>
  <si>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</si>
  <si>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</si>
  <si>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</si>
  <si>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</si>
  <si>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</si>
  <si>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</si>
  <si>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</si>
  <si>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</si>
  <si>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</si>
  <si>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</si>
  <si>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</si>
  <si>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</si>
  <si>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</si>
  <si>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</si>
  <si>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</si>
  <si>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</si>
  <si>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</si>
  <si>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</si>
  <si>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</si>
  <si>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</si>
  <si>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</si>
  <si>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</si>
  <si>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</si>
  <si>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</si>
  <si>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</si>
  <si>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</si>
  <si>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</si>
  <si>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</si>
  <si>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</si>
  <si>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</si>
  <si>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</si>
  <si>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</si>
  <si>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</si>
  <si>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</si>
  <si>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</si>
  <si>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</si>
  <si>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</si>
  <si>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</si>
  <si>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</si>
  <si>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</si>
  <si>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</si>
  <si>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</si>
  <si>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</si>
  <si>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</si>
  <si>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</si>
  <si>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</si>
  <si>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</si>
  <si>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</si>
  <si>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</si>
  <si>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</si>
  <si>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</si>
  <si>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</si>
  <si>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</si>
  <si>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</si>
  <si>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</si>
  <si>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</si>
  <si>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</si>
  <si>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</si>
  <si>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</si>
  <si>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</si>
  <si>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</si>
  <si>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</si>
  <si>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</si>
  <si>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</si>
  <si>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</si>
  <si>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</si>
  <si>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</si>
  <si>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</si>
  <si>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</si>
  <si>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</si>
  <si>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</si>
  <si>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</si>
  <si>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</si>
  <si>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</si>
  <si>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</si>
  <si>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</si>
  <si>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</si>
  <si>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</si>
  <si>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</si>
  <si>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</si>
  <si>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</si>
  <si>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</si>
  <si>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</si>
  <si>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</si>
  <si>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</si>
  <si>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</si>
  <si>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</si>
  <si>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</si>
  <si>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</si>
  <si>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</si>
  <si>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</si>
  <si>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</si>
  <si>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</si>
  <si>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</si>
  <si>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</si>
  <si>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</si>
  <si>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</si>
  <si>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</si>
  <si>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</si>
  <si>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</si>
  <si>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</si>
  <si>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</si>
  <si>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</si>
  <si>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</si>
  <si>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</si>
  <si>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</si>
  <si>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</si>
  <si>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</si>
  <si>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</si>
  <si>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</si>
  <si>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</si>
  <si>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</si>
  <si>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</si>
  <si>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</si>
  <si>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</si>
  <si>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</si>
  <si>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</si>
  <si>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</si>
  <si>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</si>
  <si>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</si>
  <si>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</si>
  <si>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</si>
  <si>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</si>
  <si>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</si>
  <si>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</si>
  <si>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</si>
  <si>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</si>
  <si>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</si>
  <si>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</si>
  <si>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</si>
  <si>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</si>
  <si>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</si>
  <si>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</si>
  <si>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</si>
  <si>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</si>
  <si>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</si>
  <si>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</si>
  <si>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</si>
  <si>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</si>
  <si>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</si>
  <si>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</si>
  <si>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</si>
  <si>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</si>
  <si>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</si>
  <si>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</si>
  <si>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</si>
  <si>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</si>
  <si>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</si>
  <si>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</si>
  <si>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</si>
  <si>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</si>
  <si>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</si>
  <si>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</si>
  <si>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</si>
  <si>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</si>
  <si>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</si>
  <si>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</si>
  <si>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</si>
  <si>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</si>
  <si>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</si>
  <si>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</si>
  <si>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</si>
  <si>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</si>
  <si>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</si>
  <si>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</si>
  <si>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</si>
  <si>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</si>
  <si>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</si>
  <si>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</si>
  <si>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</si>
  <si>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</si>
  <si>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</si>
  <si>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</si>
  <si>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</si>
  <si>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</si>
  <si>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</si>
  <si>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</si>
  <si>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</si>
  <si>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</si>
  <si>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</si>
  <si>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</si>
  <si>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</si>
  <si>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</si>
  <si>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</si>
  <si>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</si>
  <si>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</si>
  <si>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</si>
  <si>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</si>
  <si>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</si>
  <si>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</si>
  <si>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</si>
  <si>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</si>
  <si>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</si>
  <si>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</si>
  <si>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</si>
  <si>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</si>
  <si>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</si>
  <si>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</si>
  <si>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</si>
  <si>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</si>
  <si>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</si>
  <si>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</si>
  <si>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</si>
  <si>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</si>
  <si>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</si>
  <si>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</si>
  <si>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</si>
  <si>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</si>
  <si>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</si>
  <si>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</si>
  <si>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</si>
  <si>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</si>
  <si>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</si>
  <si>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</si>
  <si>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</si>
  <si>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</si>
  <si>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</si>
  <si>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</si>
  <si>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</si>
  <si>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</si>
  <si>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</si>
  <si>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</si>
  <si>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</si>
  <si>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</si>
  <si>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</si>
  <si>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</si>
  <si>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</si>
  <si>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</si>
  <si>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</si>
  <si>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</si>
  <si>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</si>
  <si>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</si>
  <si>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</si>
  <si>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</si>
  <si>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</si>
  <si>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</si>
  <si>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</si>
  <si>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</si>
  <si>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</si>
  <si>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</si>
  <si>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</si>
  <si>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</si>
  <si>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</si>
  <si>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</si>
  <si>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</si>
  <si>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</si>
  <si>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</si>
  <si>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</si>
  <si>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</si>
  <si>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</si>
  <si>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</si>
  <si>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</si>
  <si>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</si>
  <si>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</si>
  <si>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</si>
  <si>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</si>
  <si>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</si>
  <si>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</si>
  <si>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</si>
  <si>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</si>
  <si>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</si>
  <si>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</si>
  <si>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</si>
  <si>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</si>
  <si>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</si>
  <si>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</si>
  <si>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</si>
  <si>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</si>
  <si>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</si>
  <si>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</si>
  <si>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</si>
  <si>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</si>
  <si>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</si>
  <si>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</si>
  <si>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</si>
  <si>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</si>
  <si>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</si>
  <si>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</si>
  <si>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</si>
  <si>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</si>
  <si>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</si>
  <si>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</si>
  <si>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</si>
  <si>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</si>
  <si>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</si>
  <si>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</si>
  <si>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</si>
  <si>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</si>
  <si>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</si>
  <si>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</si>
  <si>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</si>
  <si>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</si>
  <si>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</si>
  <si>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</si>
  <si>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</si>
  <si>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</si>
  <si>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</si>
  <si>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</si>
  <si>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</si>
  <si>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</si>
  <si>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</si>
  <si>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</si>
  <si>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</si>
  <si>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</si>
  <si>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</si>
  <si>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</si>
  <si>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</si>
  <si>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</si>
  <si>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</si>
  <si>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</si>
  <si>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</si>
  <si>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</si>
  <si>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</si>
  <si>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</si>
  <si>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</si>
  <si>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</si>
  <si>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</si>
  <si>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</si>
  <si>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</si>
  <si>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</si>
  <si>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</si>
  <si>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</si>
  <si>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</si>
  <si>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</si>
  <si>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</si>
  <si>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</si>
  <si>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</si>
  <si>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</si>
  <si>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</si>
  <si>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</si>
  <si>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</si>
  <si>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</si>
  <si>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</si>
  <si>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</si>
  <si>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</si>
  <si>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</si>
  <si>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</si>
  <si>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</si>
  <si>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</si>
  <si>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</si>
  <si>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</si>
  <si>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</si>
  <si>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</si>
  <si>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</si>
  <si>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</si>
  <si>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</si>
  <si>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</si>
  <si>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</si>
  <si>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</si>
  <si>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</si>
  <si>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</si>
  <si>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</si>
  <si>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</si>
  <si>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</si>
  <si>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</si>
  <si>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</si>
  <si>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</si>
  <si>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</si>
  <si>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</si>
  <si>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</si>
  <si>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</si>
  <si>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</si>
  <si>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</si>
  <si>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</si>
  <si>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</si>
  <si>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</si>
  <si>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</si>
  <si>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</si>
  <si>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</si>
  <si>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</si>
  <si>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</si>
  <si>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</si>
  <si>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</si>
  <si>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</si>
  <si>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</si>
  <si>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</si>
  <si>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</si>
  <si>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</si>
  <si>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</si>
  <si>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</si>
  <si>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</si>
  <si>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</si>
  <si>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</si>
  <si>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</si>
  <si>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</si>
  <si>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</si>
  <si>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</si>
  <si>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</si>
  <si>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</si>
  <si>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</si>
  <si>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</si>
  <si>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</si>
  <si>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</si>
  <si>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</si>
  <si>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</si>
  <si>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</si>
  <si>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</si>
  <si>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</si>
  <si>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</si>
  <si>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</si>
  <si>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</si>
  <si>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</si>
  <si>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</si>
  <si>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</si>
  <si>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</si>
  <si>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</si>
  <si>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</si>
  <si>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</si>
  <si>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</si>
  <si>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</si>
  <si>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</si>
  <si>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</si>
  <si>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</si>
  <si>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</si>
  <si>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</si>
  <si>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</si>
  <si>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</si>
  <si>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</si>
  <si>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</si>
  <si>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</si>
  <si>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</si>
  <si>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</si>
  <si>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</si>
  <si>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</si>
  <si>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</si>
  <si>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</si>
  <si>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</si>
  <si>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</si>
  <si>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</si>
  <si>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</si>
  <si>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</si>
  <si>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</si>
  <si>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</si>
  <si>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</si>
  <si>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</si>
  <si>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</si>
  <si>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</si>
  <si>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</si>
  <si>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</si>
  <si>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</si>
  <si>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</si>
  <si>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</si>
  <si>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</si>
  <si>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</si>
  <si>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</si>
  <si>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</si>
  <si>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</si>
  <si>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</si>
  <si>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</si>
  <si>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</si>
  <si>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</si>
  <si>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</si>
  <si>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</si>
  <si>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</si>
  <si>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</si>
  <si>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</si>
  <si>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</si>
  <si>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</si>
  <si>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</si>
  <si>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</si>
  <si>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</si>
  <si>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</si>
  <si>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</si>
  <si>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</si>
  <si>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</si>
  <si>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</si>
  <si>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</si>
  <si>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</si>
  <si>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</si>
  <si>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</si>
  <si>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</si>
  <si>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</si>
  <si>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</si>
  <si>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</si>
  <si>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</si>
  <si>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</si>
  <si>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</si>
  <si>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</si>
  <si>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</si>
  <si>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</si>
  <si>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</si>
  <si>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</si>
  <si>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</si>
  <si>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</si>
  <si>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</si>
  <si>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</si>
  <si>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</si>
  <si>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</si>
  <si>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</si>
  <si>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</si>
  <si>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</si>
  <si>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</si>
  <si>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</si>
  <si>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</si>
  <si>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</si>
  <si>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</si>
  <si>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</si>
  <si>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</si>
  <si>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</si>
  <si>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</si>
  <si>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</si>
  <si>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</si>
  <si>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</si>
  <si>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</si>
  <si>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</si>
  <si>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</si>
  <si>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</si>
  <si>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</si>
  <si>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</si>
  <si>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</si>
  <si>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</si>
  <si>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</si>
  <si>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</si>
  <si>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</si>
  <si>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</si>
  <si>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</si>
  <si>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</si>
  <si>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</si>
  <si>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</si>
  <si>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</si>
  <si>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</si>
  <si>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</si>
  <si>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</si>
  <si>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</si>
  <si>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</si>
  <si>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</si>
  <si>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</si>
  <si>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</si>
  <si>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</si>
  <si>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</si>
  <si>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</si>
  <si>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</si>
  <si>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</si>
  <si>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</si>
  <si>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</si>
  <si>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</si>
  <si>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</si>
  <si>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</si>
  <si>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</si>
  <si>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</si>
  <si>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</si>
  <si>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</si>
  <si>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</si>
  <si>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</si>
  <si>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</si>
  <si>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</si>
  <si>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</si>
  <si>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</si>
  <si>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</si>
  <si>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</si>
  <si>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</si>
  <si>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</si>
  <si>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</si>
  <si>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</si>
  <si>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</si>
  <si>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</si>
  <si>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</si>
  <si>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</si>
  <si>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</si>
  <si>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</si>
  <si>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</si>
  <si>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</si>
  <si>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</si>
  <si>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</si>
  <si>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</si>
  <si>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</si>
  <si>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</si>
  <si>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</si>
  <si>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</si>
  <si>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</si>
  <si>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</si>
  <si>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</si>
  <si>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</si>
  <si>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</si>
  <si>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</si>
  <si>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</si>
  <si>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</si>
  <si>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</si>
  <si>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</si>
  <si>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</si>
  <si>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</si>
  <si>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</si>
  <si>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</si>
  <si>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</si>
  <si>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</si>
  <si>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</si>
  <si>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</si>
  <si>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</si>
  <si>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</si>
  <si>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</si>
  <si>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</si>
  <si>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</si>
  <si>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</si>
  <si>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</si>
  <si>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</si>
  <si>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</si>
  <si>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</si>
  <si>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</si>
  <si>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</si>
  <si>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</si>
  <si>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</si>
  <si>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</si>
  <si>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</si>
  <si>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</si>
  <si>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</si>
  <si>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</si>
  <si>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</si>
  <si>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</si>
  <si>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</si>
  <si>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</si>
  <si>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</si>
  <si>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</si>
  <si>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</si>
  <si>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</si>
  <si>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</si>
  <si>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</si>
  <si>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</si>
  <si>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</si>
  <si>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</si>
  <si>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</si>
  <si>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</si>
  <si>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</si>
  <si>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</si>
  <si>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</si>
  <si>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</si>
  <si>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</si>
  <si>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</si>
  <si>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</si>
  <si>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</si>
  <si>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</si>
  <si>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</si>
  <si>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</si>
  <si>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</si>
  <si>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</si>
  <si>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</si>
  <si>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</si>
  <si>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</si>
  <si>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</si>
  <si>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</si>
  <si>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</si>
  <si>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</si>
  <si>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</si>
  <si>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</si>
  <si>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</si>
  <si>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</si>
  <si>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</si>
  <si>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</si>
  <si>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</si>
  <si>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</si>
  <si>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</si>
  <si>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</si>
  <si>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</si>
  <si>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</si>
  <si>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</si>
  <si>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</si>
  <si>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</si>
  <si>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</si>
  <si>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</si>
  <si>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</si>
  <si>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</si>
  <si>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</si>
  <si>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</si>
  <si>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</si>
  <si>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</si>
  <si>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</si>
  <si>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</si>
  <si>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</si>
  <si>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</si>
  <si>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</si>
  <si>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</si>
  <si>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</si>
  <si>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</si>
  <si>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</si>
  <si>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</si>
  <si>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</si>
  <si>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</si>
  <si>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</si>
  <si>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</si>
  <si>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</si>
  <si>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</si>
  <si>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</si>
  <si>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</si>
  <si>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</si>
  <si>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</si>
  <si>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</si>
  <si>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</si>
  <si>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</si>
  <si>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</si>
  <si>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</si>
  <si>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</si>
  <si>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</si>
  <si>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</si>
  <si>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</si>
  <si>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</si>
  <si>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</si>
  <si>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</si>
  <si>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</si>
  <si>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</si>
  <si>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</si>
  <si>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</si>
  <si>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</si>
  <si>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</si>
  <si>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</si>
  <si>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</si>
  <si>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</si>
  <si>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</si>
  <si>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</si>
  <si>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</si>
  <si>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</si>
  <si>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</si>
  <si>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</si>
  <si>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</si>
  <si>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</si>
  <si>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</si>
  <si>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</si>
  <si>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</si>
  <si>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</si>
  <si>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</si>
  <si>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</si>
  <si>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</si>
  <si>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</si>
  <si>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</si>
  <si>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</si>
  <si>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</si>
  <si>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</si>
  <si>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</si>
  <si>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</si>
  <si>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</si>
  <si>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</si>
  <si>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</si>
  <si>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</si>
  <si>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</si>
  <si>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</si>
  <si>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</si>
  <si>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</si>
  <si>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</si>
  <si>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</si>
  <si>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</si>
  <si>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</si>
  <si>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</si>
  <si>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</si>
  <si>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</si>
  <si>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</si>
  <si>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</si>
  <si>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</si>
  <si>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</si>
  <si>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</si>
  <si>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</si>
  <si>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</si>
  <si>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</si>
  <si>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</si>
  <si>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</si>
  <si>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</si>
  <si>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</si>
  <si>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</si>
  <si>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</si>
  <si>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</si>
  <si>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</si>
  <si>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</si>
  <si>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</si>
  <si>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</si>
  <si>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</si>
  <si>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</si>
  <si>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</si>
  <si>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</si>
  <si>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</si>
  <si>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</si>
  <si>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</si>
  <si>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</si>
  <si>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</si>
  <si>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</si>
  <si>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</si>
  <si>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</si>
  <si>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</si>
  <si>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</si>
  <si>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</si>
  <si>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</si>
  <si>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</si>
  <si>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</si>
  <si>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</si>
  <si>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</si>
  <si>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</si>
  <si>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</si>
  <si>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</si>
  <si>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</si>
  <si>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</si>
  <si>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</si>
  <si>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</si>
  <si>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</si>
  <si>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</si>
  <si>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</si>
  <si>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</si>
  <si>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</si>
  <si>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</si>
  <si>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</si>
  <si>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</si>
  <si>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</si>
  <si>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</si>
  <si>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</si>
  <si>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</si>
  <si>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</si>
  <si>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</si>
  <si>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</si>
  <si>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</si>
  <si>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</si>
  <si>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</si>
  <si>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</si>
  <si>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</si>
  <si>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</si>
  <si>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</si>
  <si>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</si>
  <si>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</si>
  <si>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</si>
  <si>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</si>
  <si>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</si>
  <si>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</si>
  <si>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</si>
  <si>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</si>
  <si>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</si>
  <si>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</si>
  <si>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</si>
  <si>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</si>
  <si>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</si>
  <si>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</si>
  <si>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</si>
  <si>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</si>
  <si>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</si>
  <si>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</si>
  <si>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</si>
  <si>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</si>
  <si>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</si>
  <si>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</si>
  <si>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</si>
  <si>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</si>
  <si>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</si>
  <si>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</si>
  <si>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</si>
  <si>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</si>
  <si>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</si>
  <si>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</si>
  <si>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</si>
  <si>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</si>
  <si>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</si>
  <si>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</si>
  <si>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</si>
  <si>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</si>
  <si>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</si>
  <si>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</si>
  <si>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</si>
  <si>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</si>
  <si>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</si>
  <si>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</si>
  <si>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</si>
  <si>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</si>
  <si>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</si>
  <si>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</si>
  <si>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</si>
  <si>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</si>
  <si>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</si>
  <si>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</si>
  <si>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</si>
  <si>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</si>
  <si>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</si>
  <si>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</si>
  <si>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</si>
  <si>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</si>
  <si>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</si>
  <si>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</si>
  <si>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</si>
  <si>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</si>
  <si>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</si>
  <si>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</si>
  <si>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</si>
  <si>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</si>
  <si>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</si>
  <si>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</si>
  <si>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</si>
  <si>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</si>
  <si>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</si>
  <si>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</si>
  <si>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</si>
  <si>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</si>
  <si>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</si>
  <si>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</si>
  <si>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</si>
  <si>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</si>
  <si>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</si>
  <si>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</si>
  <si>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</si>
  <si>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</si>
  <si>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</si>
  <si>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</si>
  <si>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</si>
  <si>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</si>
  <si>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</si>
  <si>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</si>
  <si>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</si>
  <si>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</si>
  <si>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</si>
  <si>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</si>
  <si>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</si>
  <si>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</si>
  <si>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</si>
  <si>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</si>
  <si>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</si>
  <si>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</si>
  <si>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</si>
  <si>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</si>
  <si>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</si>
  <si>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</si>
  <si>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</si>
  <si>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</si>
  <si>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</si>
  <si>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</si>
  <si>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</si>
  <si>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</si>
  <si>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</si>
  <si>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</si>
  <si>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</si>
  <si>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</si>
  <si>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</si>
  <si>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</si>
  <si>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</si>
  <si>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</si>
  <si>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</si>
  <si>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</si>
  <si>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</si>
  <si>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</si>
  <si>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</si>
  <si>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</si>
  <si>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</si>
  <si>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</si>
  <si>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</si>
  <si>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</si>
  <si>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</si>
  <si>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</si>
  <si>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</si>
  <si>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</si>
  <si>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</si>
  <si>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</si>
  <si>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</si>
  <si>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</si>
  <si>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</si>
  <si>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</si>
  <si>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</si>
  <si>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</si>
  <si>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</si>
  <si>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</si>
  <si>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</si>
  <si>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</si>
  <si>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</si>
  <si>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</si>
  <si>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</si>
  <si>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</si>
  <si>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</si>
  <si>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</si>
  <si>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</si>
  <si>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</si>
  <si>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</si>
  <si>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</si>
  <si>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</si>
  <si>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</si>
  <si>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</si>
  <si>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</si>
  <si>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</si>
  <si>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</si>
  <si>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</si>
  <si>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</si>
  <si>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</si>
  <si>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</si>
  <si>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</si>
  <si>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</si>
  <si>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</si>
  <si>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</si>
  <si>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</si>
  <si>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</si>
  <si>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</si>
  <si>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</si>
  <si>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</si>
  <si>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</si>
  <si>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</si>
  <si>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</si>
  <si>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</si>
  <si>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</si>
  <si>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</si>
  <si>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</si>
  <si>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</si>
  <si>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</si>
  <si>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</si>
  <si>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</si>
  <si>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</si>
  <si>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</si>
  <si>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</si>
  <si>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</si>
  <si>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</si>
  <si>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</si>
  <si>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</si>
  <si>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</si>
  <si>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</si>
  <si>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</si>
  <si>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</si>
  <si>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</si>
  <si>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</si>
  <si>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</si>
  <si>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</si>
  <si>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</si>
  <si>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</si>
  <si>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</si>
  <si>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</si>
  <si>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</si>
  <si>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</si>
  <si>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</si>
  <si>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</si>
  <si>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</si>
  <si>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</si>
  <si>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</si>
  <si>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</si>
  <si>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</si>
  <si>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</si>
  <si>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</si>
  <si>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</si>
  <si>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</si>
  <si>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</si>
  <si>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</si>
  <si>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</si>
  <si>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</si>
  <si>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</si>
  <si>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</si>
  <si>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</si>
  <si>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</si>
  <si>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</si>
  <si>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</si>
  <si>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</si>
  <si>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</si>
  <si>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</si>
  <si>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</si>
  <si>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</si>
  <si>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</si>
  <si>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</si>
  <si>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</si>
  <si>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</si>
  <si>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</si>
  <si>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</si>
  <si>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</si>
  <si>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</si>
  <si>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</si>
  <si>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</si>
  <si>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</si>
  <si>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</si>
  <si>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</si>
  <si>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</si>
  <si>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</si>
  <si>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</si>
  <si>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</si>
  <si>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</si>
  <si>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</si>
  <si>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</si>
  <si>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</si>
  <si>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</si>
  <si>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</si>
  <si>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</si>
  <si>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</si>
  <si>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</si>
  <si>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</si>
  <si>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</si>
  <si>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</si>
  <si>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</si>
  <si>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</si>
  <si>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</si>
  <si>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</si>
  <si>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</si>
  <si>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</si>
  <si>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</si>
  <si>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</si>
  <si>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</si>
  <si>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</si>
  <si>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</si>
  <si>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</si>
  <si>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</si>
  <si>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</si>
  <si>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</si>
  <si>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</si>
  <si>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</si>
  <si>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</si>
  <si>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</si>
  <si>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</si>
  <si>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</si>
  <si>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</si>
  <si>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</si>
  <si>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</si>
  <si>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</si>
  <si>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</si>
  <si>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</si>
  <si>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</si>
  <si>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</si>
  <si>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</si>
  <si>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</si>
  <si>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</si>
  <si>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</si>
  <si>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</si>
  <si>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</si>
  <si>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</si>
  <si>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</si>
  <si>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</si>
  <si>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</si>
  <si>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</si>
  <si>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</si>
  <si>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</si>
  <si>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</si>
  <si>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</si>
  <si>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</si>
  <si>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</si>
  <si>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</si>
  <si>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</si>
  <si>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</si>
  <si>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</si>
  <si>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</si>
  <si>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</si>
  <si>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</si>
  <si>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</si>
  <si>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</si>
  <si>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</si>
  <si>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</si>
  <si>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</si>
  <si>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</si>
  <si>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</si>
  <si>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</si>
  <si>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</si>
  <si>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</si>
  <si>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</si>
  <si>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</si>
  <si>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</si>
  <si>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</si>
  <si>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</si>
  <si>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</si>
  <si>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</si>
  <si>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</si>
  <si>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</si>
  <si>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</si>
  <si>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</si>
  <si>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</si>
  <si>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</si>
  <si>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</si>
  <si>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</si>
  <si>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</si>
  <si>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</si>
  <si>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</si>
  <si>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</si>
  <si>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</si>
  <si>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</si>
  <si>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</si>
  <si>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</si>
  <si>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</si>
  <si>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</si>
  <si>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</si>
  <si>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</si>
  <si>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</si>
  <si>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</si>
  <si>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</si>
  <si>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</si>
  <si>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</si>
  <si>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</si>
  <si>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</si>
  <si>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</si>
  <si>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</si>
  <si>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</si>
  <si>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</si>
  <si>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</si>
  <si>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</si>
  <si>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</si>
  <si>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</si>
  <si>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</si>
  <si>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</si>
  <si>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</si>
  <si>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</si>
  <si>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</si>
  <si>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</si>
  <si>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</si>
  <si>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</si>
  <si>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</si>
  <si>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</si>
  <si>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</si>
  <si>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</si>
  <si>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</si>
  <si>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</si>
  <si>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</si>
  <si>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</si>
  <si>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</si>
  <si>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</si>
  <si>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</si>
  <si>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</si>
  <si>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</si>
  <si>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</si>
  <si>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</si>
  <si>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</si>
  <si>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</si>
  <si>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</si>
  <si>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</si>
  <si>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</si>
  <si>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</si>
  <si>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</si>
  <si>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</si>
  <si>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</si>
  <si>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</si>
  <si>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</si>
  <si>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</si>
  <si>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</si>
  <si>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</si>
  <si>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</si>
  <si>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</si>
  <si>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</si>
  <si>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</si>
  <si>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</si>
  <si>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</si>
  <si>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</si>
  <si>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</si>
  <si>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</si>
  <si>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</si>
  <si>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</si>
  <si>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</si>
  <si>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</si>
  <si>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</si>
  <si>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</si>
  <si>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</si>
  <si>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</si>
  <si>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</si>
  <si>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</si>
  <si>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</si>
  <si>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</si>
  <si>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</si>
  <si>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</si>
  <si>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</si>
  <si>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</si>
  <si>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</si>
  <si>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</si>
  <si>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</si>
  <si>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</si>
  <si>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</si>
  <si>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</si>
  <si>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</si>
  <si>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</si>
  <si>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</si>
  <si>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</si>
  <si>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</si>
  <si>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</si>
  <si>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</si>
  <si>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</si>
  <si>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</si>
  <si>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</si>
  <si>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</si>
  <si>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</si>
  <si>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</si>
  <si>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</si>
  <si>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</si>
  <si>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</si>
  <si>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</si>
  <si>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</si>
  <si>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</si>
  <si>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</si>
  <si>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</si>
  <si>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</si>
  <si>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</si>
  <si>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</si>
  <si>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</si>
  <si>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</si>
  <si>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</si>
  <si>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</si>
  <si>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</si>
  <si>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</si>
  <si>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</si>
  <si>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</si>
  <si>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</si>
  <si>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</si>
  <si>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</si>
  <si>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</si>
  <si>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</si>
  <si>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</si>
  <si>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</si>
  <si>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</si>
  <si>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</si>
  <si>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</si>
  <si>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</si>
  <si>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</si>
  <si>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</si>
  <si>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</si>
  <si>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</si>
  <si>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</si>
  <si>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</si>
  <si>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</si>
  <si>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</si>
  <si>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</si>
  <si>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</si>
  <si>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</si>
  <si>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</si>
  <si>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</si>
  <si>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</si>
  <si>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</si>
  <si>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</si>
  <si>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</si>
  <si>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</si>
  <si>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</si>
  <si>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</si>
  <si>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</si>
  <si>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</si>
  <si>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</si>
  <si>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</si>
  <si>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</si>
  <si>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</si>
  <si>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</si>
  <si>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</si>
  <si>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</si>
  <si>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</si>
  <si>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</si>
  <si>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</si>
  <si>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</si>
  <si>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</si>
  <si>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</si>
  <si>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</si>
  <si>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</si>
  <si>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</si>
  <si>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</si>
  <si>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</si>
  <si>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</si>
  <si>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</si>
  <si>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</si>
  <si>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</si>
  <si>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</si>
  <si>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</si>
  <si>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</si>
  <si>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</si>
  <si>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</si>
  <si>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</si>
  <si>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</si>
  <si>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</si>
  <si>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</si>
  <si>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</si>
  <si>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</si>
  <si>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</si>
  <si>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</si>
  <si>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</si>
  <si>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</si>
  <si>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</si>
  <si>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</si>
  <si>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</si>
  <si>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</si>
  <si>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</si>
  <si>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</si>
  <si>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</si>
  <si>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</si>
  <si>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</si>
  <si>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</si>
  <si>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</si>
  <si>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</si>
  <si>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</si>
  <si>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</si>
  <si>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</si>
  <si>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</si>
  <si>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</si>
  <si>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</si>
  <si>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</si>
  <si>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</si>
  <si>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</si>
  <si>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</si>
  <si>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</si>
  <si>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</si>
  <si>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</si>
  <si>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</si>
  <si>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</si>
  <si>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</si>
  <si>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</si>
  <si>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</si>
  <si>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</si>
  <si>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</si>
  <si>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</si>
  <si>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</si>
  <si>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</si>
  <si>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</si>
  <si>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</si>
  <si>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</si>
  <si>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</si>
  <si>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</si>
  <si>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</si>
  <si>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</si>
  <si>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</si>
  <si>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</si>
  <si>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</si>
  <si>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</si>
  <si>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</si>
  <si>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</si>
  <si>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</si>
  <si>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</si>
  <si>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</si>
  <si>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</si>
  <si>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</si>
  <si>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</si>
  <si>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</si>
  <si>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</si>
  <si>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</si>
  <si>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</si>
  <si>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</si>
  <si>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</si>
  <si>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</si>
  <si>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</si>
  <si>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</si>
  <si>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</si>
  <si>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</si>
  <si>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</si>
  <si>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</si>
  <si>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</si>
  <si>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</si>
  <si>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</si>
  <si>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</si>
  <si>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</si>
  <si>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</si>
  <si>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</si>
  <si>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</si>
  <si>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</si>
  <si>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</si>
  <si>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</si>
  <si>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</si>
  <si>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</si>
  <si>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</si>
  <si>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</si>
  <si>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</si>
  <si>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</si>
  <si>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</si>
  <si>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</si>
  <si>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</si>
  <si>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</si>
  <si>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</si>
  <si>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</si>
  <si>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</si>
  <si>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</si>
  <si>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</si>
  <si>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</si>
  <si>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</si>
  <si>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</si>
  <si>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</si>
  <si>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</si>
  <si>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</si>
  <si>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</si>
  <si>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</si>
  <si>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</si>
  <si>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</si>
  <si>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</si>
  <si>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</si>
  <si>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</si>
  <si>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</si>
  <si>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</si>
  <si>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</si>
  <si>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</si>
  <si>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</si>
  <si>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</si>
  <si>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</si>
  <si>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</si>
  <si>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</si>
  <si>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</si>
  <si>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</si>
  <si>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</si>
  <si>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</si>
  <si>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</si>
  <si>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</si>
  <si>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</si>
  <si>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</si>
  <si>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</si>
  <si>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</si>
  <si>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</si>
  <si>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</si>
  <si>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</si>
  <si>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</si>
  <si>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</si>
  <si>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</si>
  <si>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</si>
  <si>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</si>
  <si>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</si>
  <si>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</si>
  <si>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</si>
  <si>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</si>
  <si>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</si>
  <si>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</si>
  <si>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</si>
  <si>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</si>
  <si>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</si>
  <si>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</si>
  <si>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</si>
  <si>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</si>
  <si>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</si>
  <si>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</si>
  <si>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</si>
  <si>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</si>
  <si>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</si>
  <si>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</si>
  <si>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</si>
  <si>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</si>
  <si>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</si>
  <si>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</si>
  <si>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</si>
  <si>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</si>
  <si>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</si>
  <si>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</si>
  <si>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</si>
  <si>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</si>
  <si>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</si>
  <si>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</si>
  <si>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</si>
  <si>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</si>
  <si>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</si>
  <si>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</si>
  <si>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</si>
  <si>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</si>
  <si>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</si>
  <si>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</si>
  <si>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</si>
  <si>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</si>
  <si>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</si>
  <si>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</si>
  <si>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</si>
  <si>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</si>
  <si>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</si>
  <si>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</si>
  <si>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</si>
  <si>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</si>
  <si>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</si>
  <si>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</si>
  <si>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</si>
  <si>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</si>
  <si>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</si>
  <si>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</si>
  <si>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</si>
  <si>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</si>
  <si>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</si>
  <si>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</si>
  <si>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</si>
  <si>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</si>
  <si>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</si>
  <si>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</si>
  <si>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</si>
  <si>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</si>
  <si>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</si>
  <si>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</si>
  <si>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</si>
  <si>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</si>
  <si>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</si>
  <si>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</si>
  <si>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</si>
  <si>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</si>
  <si>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</si>
  <si>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</si>
  <si>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</si>
  <si>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</si>
  <si>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</si>
  <si>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</si>
  <si>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</si>
  <si>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</si>
  <si>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</si>
  <si>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</si>
  <si>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</si>
  <si>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</si>
  <si>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</si>
  <si>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</si>
  <si>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</si>
  <si>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</si>
  <si>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</si>
  <si>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</si>
  <si>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</si>
  <si>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</si>
  <si>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</si>
  <si>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</si>
  <si>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</si>
  <si>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</si>
  <si>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</si>
  <si>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</si>
  <si>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</si>
  <si>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</si>
  <si>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</si>
  <si>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</si>
  <si>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</si>
  <si>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</si>
  <si>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</si>
  <si>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</si>
  <si>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</si>
  <si>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</si>
  <si>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</si>
  <si>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</si>
  <si>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</si>
  <si>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</si>
  <si>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</si>
  <si>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</si>
  <si>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</si>
  <si>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</si>
  <si>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</si>
  <si>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</si>
  <si>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</si>
  <si>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</si>
  <si>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</si>
  <si>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</si>
  <si>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</si>
  <si>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</si>
  <si>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</si>
  <si>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</si>
  <si>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</si>
  <si>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</si>
  <si>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</si>
  <si>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</si>
  <si>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</si>
  <si>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</si>
  <si>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</si>
  <si>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</si>
  <si>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</si>
  <si>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</si>
  <si>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</si>
  <si>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</si>
  <si>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</si>
  <si>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</si>
  <si>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</si>
  <si>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</si>
  <si>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</si>
  <si>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</si>
  <si>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</si>
  <si>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</si>
  <si>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</si>
  <si>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</si>
  <si>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</si>
  <si>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</si>
  <si>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</si>
  <si>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</si>
  <si>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</si>
  <si>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</si>
  <si>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</si>
  <si>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</si>
  <si>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</si>
  <si>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</si>
  <si>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</si>
  <si>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</si>
  <si>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</si>
  <si>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</si>
  <si>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</si>
  <si>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</si>
  <si>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</si>
  <si>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</si>
  <si>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</si>
  <si>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</si>
  <si>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</si>
  <si>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</si>
  <si>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</si>
  <si>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</si>
  <si>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</si>
  <si>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</si>
  <si>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</si>
  <si>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</si>
  <si>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</si>
  <si>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</si>
  <si>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</si>
  <si>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</si>
  <si>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</si>
  <si>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</si>
  <si>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</si>
  <si>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</si>
  <si>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</si>
  <si>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</si>
  <si>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</si>
  <si>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</si>
  <si>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</si>
  <si>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</si>
  <si>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</si>
  <si>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</si>
  <si>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</si>
  <si>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</si>
  <si>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</si>
  <si>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</si>
  <si>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</si>
  <si>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</si>
  <si>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</si>
  <si>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</si>
  <si>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</si>
  <si>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</si>
  <si>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</si>
  <si>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</si>
  <si>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</si>
  <si>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</si>
  <si>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</si>
  <si>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</si>
  <si>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</si>
  <si>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</si>
  <si>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</si>
  <si>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</si>
  <si>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</si>
  <si>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</si>
  <si>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</si>
  <si>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</si>
  <si>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</si>
  <si>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</si>
  <si>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</si>
  <si>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</si>
  <si>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</si>
  <si>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</si>
  <si>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</si>
  <si>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</si>
  <si>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</si>
  <si>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</si>
  <si>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</si>
  <si>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</si>
  <si>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</si>
  <si>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</si>
  <si>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</si>
  <si>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</si>
  <si>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</si>
  <si>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</si>
  <si>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</si>
  <si>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</si>
  <si>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</si>
  <si>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</si>
  <si>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</si>
  <si>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</si>
  <si>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</si>
  <si>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</si>
  <si>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</si>
  <si>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</si>
  <si>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</si>
  <si>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</si>
  <si>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</si>
  <si>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</si>
  <si>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</si>
  <si>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</si>
  <si>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</si>
  <si>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</si>
  <si>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</si>
  <si>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</si>
  <si>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</si>
  <si>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</si>
  <si>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</si>
  <si>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</si>
  <si>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</si>
  <si>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</si>
  <si>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</si>
  <si>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</si>
  <si>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</si>
  <si>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</si>
  <si>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</si>
  <si>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</si>
  <si>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</si>
  <si>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</si>
  <si>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</si>
  <si>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</si>
  <si>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</si>
  <si>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</si>
  <si>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</si>
  <si>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</si>
  <si>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</si>
  <si>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</si>
  <si>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</si>
  <si>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</si>
  <si>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</si>
  <si>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</si>
  <si>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</si>
  <si>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</si>
  <si>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</si>
  <si>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</si>
  <si>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</si>
  <si>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</si>
  <si>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</si>
  <si>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</si>
  <si>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</si>
  <si>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</si>
  <si>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</si>
  <si>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</si>
  <si>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</si>
  <si>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</si>
  <si>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</si>
  <si>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</si>
  <si>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</si>
  <si>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</si>
  <si>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</si>
  <si>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</si>
  <si>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</si>
  <si>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</si>
  <si>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</si>
  <si>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</si>
  <si>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</si>
  <si>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</si>
  <si>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</si>
  <si>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</si>
  <si>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</si>
  <si>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</si>
  <si>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</si>
  <si>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</si>
  <si>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</si>
  <si>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</si>
  <si>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</si>
  <si>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</si>
  <si>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</si>
  <si>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</si>
  <si>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</si>
  <si>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</si>
  <si>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</si>
  <si>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</si>
  <si>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</si>
  <si>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</si>
  <si>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</si>
  <si>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</si>
  <si>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</si>
  <si>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</si>
  <si>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</si>
  <si>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</si>
  <si>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</si>
  <si>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</si>
  <si>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</si>
  <si>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</si>
  <si>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</si>
  <si>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</si>
  <si>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</si>
  <si>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</si>
  <si>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</si>
  <si>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</si>
  <si>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</si>
  <si>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</si>
  <si>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</si>
  <si>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</si>
  <si>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</si>
  <si>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</si>
  <si>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</si>
  <si>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</si>
  <si>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</si>
  <si>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</si>
  <si>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</si>
  <si>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</si>
  <si>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</si>
  <si>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</si>
  <si>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</si>
  <si>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</si>
  <si>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</si>
  <si>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</si>
  <si>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</si>
  <si>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</si>
  <si>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</si>
  <si>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</si>
  <si>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</si>
  <si>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</si>
  <si>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</si>
  <si>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</si>
  <si>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</si>
  <si>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</si>
  <si>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</si>
  <si>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</si>
  <si>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</si>
  <si>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</si>
  <si>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</si>
  <si>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</si>
  <si>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</si>
  <si>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</si>
  <si>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</si>
  <si>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</si>
  <si>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</si>
  <si>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</si>
  <si>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</si>
  <si>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</si>
  <si>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</si>
  <si>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</si>
  <si>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</si>
  <si>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</si>
  <si>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</si>
  <si>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</si>
  <si>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</si>
  <si>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</si>
  <si>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</si>
  <si>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</si>
  <si>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</si>
  <si>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</si>
  <si>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</si>
  <si>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</si>
  <si>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</si>
  <si>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</si>
  <si>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</si>
  <si>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</si>
  <si>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</si>
  <si>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</si>
  <si>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</si>
  <si>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</si>
  <si>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</si>
  <si>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</si>
  <si>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</si>
  <si>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</si>
  <si>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</si>
  <si>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</si>
  <si>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</si>
  <si>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</si>
  <si>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</si>
  <si>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</si>
  <si>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</si>
  <si>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</si>
  <si>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</si>
  <si>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</si>
  <si>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</si>
  <si>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</si>
  <si>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</si>
  <si>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</si>
  <si>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</si>
  <si>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</si>
  <si>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</si>
  <si>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</si>
  <si>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</si>
  <si>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</si>
  <si>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</si>
  <si>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</si>
  <si>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</si>
  <si>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</si>
  <si>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</si>
  <si>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</si>
  <si>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</si>
  <si>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</si>
  <si>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</si>
  <si>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</si>
  <si>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</si>
  <si>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</si>
  <si>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</si>
  <si>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</si>
  <si>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</si>
  <si>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</si>
  <si>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</si>
  <si>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</si>
  <si>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</si>
  <si>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</si>
  <si>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</si>
  <si>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</si>
  <si>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</si>
  <si>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</si>
  <si>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</si>
  <si>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</si>
  <si>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</si>
  <si>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</si>
  <si>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</si>
  <si>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</si>
  <si>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</si>
  <si>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</si>
  <si>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</si>
  <si>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</si>
  <si>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</si>
  <si>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</si>
  <si>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</si>
  <si>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</si>
  <si>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</si>
  <si>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</si>
  <si>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</si>
  <si>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</si>
  <si>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</si>
  <si>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</si>
  <si>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</si>
  <si>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</si>
  <si>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</si>
  <si>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</si>
  <si>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</si>
  <si>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</si>
  <si>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</si>
  <si>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</si>
  <si>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</si>
  <si>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</si>
  <si>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</si>
  <si>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</si>
  <si>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</si>
  <si>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</si>
  <si>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</si>
  <si>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</si>
  <si>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</si>
  <si>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</si>
  <si>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</si>
  <si>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</si>
  <si>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</si>
  <si>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</si>
  <si>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</si>
  <si>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</si>
  <si>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</si>
  <si>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</si>
  <si>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</si>
  <si>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</si>
  <si>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</si>
  <si>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</si>
  <si>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</si>
  <si>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</si>
  <si>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</si>
  <si>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</si>
  <si>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</si>
  <si>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</si>
  <si>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</si>
  <si>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</si>
  <si>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</si>
  <si>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</si>
  <si>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</si>
  <si>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</si>
  <si>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</si>
  <si>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</si>
  <si>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</si>
  <si>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</si>
  <si>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</si>
  <si>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</si>
  <si>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</si>
  <si>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</si>
  <si>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</si>
  <si>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</si>
  <si>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</si>
  <si>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</si>
  <si>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</si>
  <si>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</si>
  <si>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</si>
  <si>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</si>
  <si>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</si>
  <si>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</si>
  <si>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</si>
  <si>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</si>
  <si>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</si>
  <si>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</si>
  <si>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</si>
  <si>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</si>
  <si>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</si>
  <si>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</si>
  <si>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</si>
  <si>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</si>
  <si>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</si>
  <si>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</si>
  <si>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</si>
  <si>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</si>
  <si>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</si>
  <si>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</si>
  <si>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</si>
  <si>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</si>
  <si>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</si>
  <si>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</si>
  <si>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</si>
  <si>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</si>
  <si>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</si>
  <si>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</si>
  <si>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</si>
  <si>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</si>
  <si>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</si>
  <si>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</si>
  <si>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</si>
  <si>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</si>
  <si>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</si>
  <si>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</si>
  <si>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</si>
  <si>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</si>
  <si>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</si>
  <si>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</si>
  <si>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</si>
  <si>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</si>
  <si>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</si>
  <si>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</si>
  <si>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</si>
  <si>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</si>
  <si>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</si>
  <si>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</si>
  <si>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</si>
  <si>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</si>
  <si>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</si>
  <si>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</si>
  <si>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</si>
  <si>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</si>
  <si>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</si>
  <si>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</si>
  <si>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</si>
  <si>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</si>
  <si>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</si>
  <si>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</si>
  <si>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</si>
  <si>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</si>
  <si>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</si>
  <si>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</si>
  <si>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</si>
  <si>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</si>
  <si>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</si>
  <si>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</si>
  <si>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</si>
  <si>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</si>
  <si>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</si>
  <si>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</si>
  <si>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</si>
  <si>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</si>
  <si>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</si>
  <si>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</si>
  <si>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</si>
  <si>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</si>
  <si>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</si>
  <si>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</si>
  <si>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</si>
  <si>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</si>
  <si>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</si>
  <si>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</si>
  <si>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</si>
  <si>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</si>
  <si>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</si>
  <si>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</si>
  <si>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</si>
  <si>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</si>
  <si>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</si>
  <si>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</si>
  <si>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</si>
  <si>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</si>
  <si>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</si>
  <si>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</si>
  <si>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</si>
  <si>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</si>
  <si>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</si>
  <si>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</si>
  <si>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</si>
  <si>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</si>
  <si>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</si>
  <si>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</si>
  <si>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</si>
  <si>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</si>
  <si>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</si>
  <si>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</si>
  <si>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</si>
  <si>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</si>
  <si>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</si>
  <si>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</si>
  <si>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</si>
  <si>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</si>
  <si>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</si>
  <si>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</si>
  <si>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</si>
  <si>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</si>
  <si>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</si>
  <si>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</si>
  <si>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</si>
  <si>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</si>
  <si>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</si>
  <si>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</si>
  <si>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</si>
  <si>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</si>
  <si>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</si>
  <si>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</si>
  <si>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</si>
  <si>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</si>
  <si>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</si>
  <si>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</si>
  <si>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</si>
  <si>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</si>
  <si>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</si>
  <si>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</si>
  <si>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</si>
  <si>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</si>
  <si>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</si>
  <si>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</si>
  <si>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</si>
  <si>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</si>
  <si>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</si>
  <si>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</si>
  <si>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</si>
  <si>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</si>
  <si>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</si>
  <si>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</si>
  <si>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</si>
  <si>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</si>
  <si>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</si>
  <si>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</si>
  <si>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</si>
  <si>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</si>
  <si>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</si>
  <si>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</si>
  <si>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</si>
  <si>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</si>
  <si>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</si>
  <si>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</si>
  <si>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</si>
  <si>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</si>
  <si>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</si>
  <si>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</si>
  <si>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</si>
  <si>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</si>
  <si>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</si>
  <si>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</si>
  <si>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</si>
  <si>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</si>
  <si>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</si>
  <si>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</si>
  <si>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</si>
  <si>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</si>
  <si>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</si>
  <si>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</si>
  <si>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</si>
  <si>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</si>
  <si>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</si>
  <si>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</si>
  <si>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</si>
  <si>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</si>
  <si>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</si>
  <si>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</si>
  <si>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</si>
  <si>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</si>
  <si>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</si>
  <si>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</si>
  <si>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</si>
  <si>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</si>
  <si>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</si>
  <si>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</si>
  <si>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</si>
  <si>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</si>
  <si>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</si>
  <si>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</si>
  <si>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</si>
  <si>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</si>
  <si>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</si>
  <si>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</si>
  <si>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</si>
  <si>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</si>
  <si>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</si>
  <si>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</si>
  <si>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</si>
  <si>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</si>
  <si>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</si>
  <si>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</si>
  <si>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</si>
  <si>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</si>
  <si>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</si>
  <si>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</si>
  <si>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</si>
  <si>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</si>
  <si>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</si>
  <si>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</si>
  <si>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</si>
  <si>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</si>
  <si>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</si>
  <si>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</si>
  <si>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</si>
  <si>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</si>
  <si>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</si>
  <si>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</si>
  <si>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</si>
  <si>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</si>
  <si>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</si>
  <si>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</si>
  <si>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</si>
  <si>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</si>
  <si>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</si>
  <si>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</si>
  <si>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</si>
  <si>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</si>
  <si>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</si>
  <si>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</si>
  <si>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</si>
  <si>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</si>
  <si>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</si>
  <si>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</si>
  <si>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</si>
  <si>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</si>
  <si>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</si>
  <si>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</si>
  <si>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</si>
  <si>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</si>
  <si>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</si>
  <si>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</si>
  <si>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</si>
  <si>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</si>
  <si>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</si>
  <si>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</si>
  <si>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</si>
  <si>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</si>
  <si>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</si>
  <si>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</si>
  <si>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</si>
  <si>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</si>
  <si>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</si>
  <si>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</si>
  <si>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</si>
  <si>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</si>
  <si>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</si>
  <si>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</si>
  <si>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</si>
  <si>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</si>
  <si>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</si>
  <si>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</si>
  <si>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</si>
  <si>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</si>
  <si>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</si>
  <si>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</si>
  <si>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</si>
  <si>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</si>
  <si>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</si>
  <si>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</si>
  <si>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</si>
  <si>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</si>
  <si>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</si>
  <si>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</si>
  <si>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</si>
  <si>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</si>
  <si>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</si>
  <si>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</si>
  <si>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</si>
  <si>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</si>
  <si>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</si>
  <si>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</si>
  <si>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</si>
  <si>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</si>
  <si>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</si>
  <si>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</si>
  <si>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</si>
  <si>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</si>
  <si>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</si>
  <si>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</si>
  <si>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</si>
  <si>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</si>
  <si>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</si>
  <si>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</si>
  <si>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</si>
  <si>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</si>
  <si>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</si>
  <si>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</si>
  <si>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</si>
  <si>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</si>
  <si>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</si>
  <si>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</si>
  <si>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</si>
  <si>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</si>
  <si>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</si>
  <si>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</si>
  <si>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</si>
  <si>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</si>
  <si>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</si>
  <si>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</si>
  <si>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</si>
  <si>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</si>
  <si>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</si>
  <si>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</si>
  <si>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</si>
  <si>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</si>
  <si>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</si>
  <si>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</si>
  <si>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</si>
  <si>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</si>
  <si>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</si>
  <si>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</si>
  <si>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</si>
  <si>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</si>
  <si>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</si>
  <si>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</si>
  <si>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</si>
  <si>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</si>
  <si>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</si>
  <si>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</si>
  <si>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</si>
  <si>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</si>
  <si>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</si>
  <si>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</si>
  <si>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</si>
  <si>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</si>
  <si>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</si>
  <si>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</si>
  <si>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</si>
  <si>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</si>
  <si>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</si>
  <si>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</si>
  <si>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</si>
  <si>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</si>
  <si>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</si>
  <si>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</si>
  <si>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</si>
  <si>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</si>
  <si>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</si>
  <si>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</si>
  <si>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</si>
  <si>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</si>
  <si>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</si>
  <si>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</si>
  <si>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</si>
  <si>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</si>
  <si>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</si>
  <si>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</si>
  <si>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</si>
  <si>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</si>
  <si>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</si>
  <si>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</si>
  <si>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</si>
  <si>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</si>
  <si>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</si>
  <si>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</si>
  <si>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</si>
  <si>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</si>
  <si>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</si>
  <si>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</si>
  <si>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</si>
  <si>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</si>
  <si>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</si>
  <si>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</si>
  <si>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</si>
  <si>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</si>
  <si>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</si>
  <si>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</si>
  <si>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</si>
  <si>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</si>
  <si>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</si>
  <si>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</si>
  <si>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</si>
  <si>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</si>
  <si>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</si>
  <si>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</si>
  <si>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</si>
  <si>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</si>
  <si>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</si>
  <si>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</si>
  <si>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</si>
  <si>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</si>
  <si>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</si>
  <si>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</si>
  <si>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</si>
  <si>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</si>
  <si>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</si>
  <si>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</si>
  <si>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</si>
  <si>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</si>
  <si>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</si>
  <si>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</si>
  <si>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</si>
  <si>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</si>
  <si>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</si>
  <si>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</si>
  <si>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</si>
  <si>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</si>
  <si>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</si>
  <si>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</si>
  <si>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</si>
  <si>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</si>
  <si>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</si>
  <si>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</si>
  <si>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</si>
  <si>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</si>
  <si>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</si>
  <si>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</si>
  <si>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</si>
  <si>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</si>
  <si>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</si>
  <si>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</si>
  <si>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</si>
  <si>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</si>
  <si>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</si>
  <si>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</si>
  <si>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</si>
  <si>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</si>
  <si>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</si>
  <si>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</si>
  <si>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</si>
  <si>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</si>
  <si>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</si>
  <si>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</si>
  <si>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</si>
  <si>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</si>
  <si>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</si>
  <si>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</si>
  <si>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</si>
  <si>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</si>
  <si>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</si>
  <si>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</si>
  <si>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</si>
  <si>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</si>
  <si>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</si>
  <si>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</si>
  <si>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</si>
  <si>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</si>
  <si>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</si>
  <si>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</si>
  <si>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</si>
  <si>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</si>
  <si>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</si>
  <si>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</si>
  <si>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</si>
  <si>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</si>
  <si>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</si>
  <si>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</si>
  <si>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</si>
  <si>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</si>
  <si>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</si>
  <si>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</si>
  <si>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</si>
  <si>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</si>
  <si>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</si>
  <si>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</si>
  <si>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</si>
  <si>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</si>
  <si>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</si>
  <si>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</si>
  <si>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</si>
  <si>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</si>
  <si>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</si>
  <si>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</si>
  <si>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</si>
  <si>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</si>
  <si>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</si>
  <si>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</si>
  <si>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</si>
  <si>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</si>
  <si>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</si>
  <si>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</si>
  <si>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</si>
  <si>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</si>
  <si>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</si>
  <si>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</si>
  <si>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</si>
  <si>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</si>
  <si>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</si>
  <si>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</si>
  <si>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</si>
  <si>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</si>
  <si>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</si>
  <si>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</si>
  <si>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</si>
  <si>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</si>
  <si>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</si>
  <si>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</si>
  <si>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</si>
  <si>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</si>
  <si>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</si>
  <si>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</si>
  <si>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</si>
  <si>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</si>
  <si>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</si>
  <si>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</si>
  <si>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</si>
  <si>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</si>
  <si>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</si>
  <si>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</si>
  <si>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</si>
  <si>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</si>
  <si>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</si>
  <si>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</si>
  <si>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</si>
  <si>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</si>
  <si>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</si>
  <si>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</si>
  <si>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</si>
  <si>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</si>
  <si>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</si>
  <si>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</si>
  <si>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</si>
  <si>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</si>
  <si>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</si>
  <si>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</si>
  <si>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</si>
  <si>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</si>
  <si>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</si>
  <si>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</si>
  <si>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</si>
  <si>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</si>
  <si>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</si>
  <si>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</si>
  <si>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</si>
  <si>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</si>
  <si>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</si>
  <si>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</si>
  <si>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</si>
  <si>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</si>
  <si>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</si>
  <si>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</si>
  <si>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</si>
  <si>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</si>
  <si>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</si>
  <si>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</si>
  <si>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</si>
  <si>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</si>
  <si>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</si>
  <si>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</si>
  <si>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</si>
  <si>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</si>
  <si>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</si>
  <si>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</si>
  <si>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</si>
  <si>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</si>
  <si>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</si>
  <si>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</si>
  <si>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</si>
  <si>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</si>
  <si>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</si>
  <si>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</si>
  <si>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</si>
  <si>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</si>
  <si>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</si>
  <si>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</si>
  <si>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</si>
  <si>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</si>
  <si>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</si>
  <si>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</si>
  <si>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</si>
  <si>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</si>
  <si>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</si>
  <si>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</si>
  <si>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</si>
  <si>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</si>
  <si>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</si>
  <si>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</si>
  <si>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</si>
  <si>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</si>
  <si>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</si>
  <si>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</si>
  <si>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</si>
  <si>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</si>
  <si>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</si>
  <si>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</si>
  <si>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</si>
  <si>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</si>
  <si>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</si>
  <si>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</si>
  <si>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</si>
  <si>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</si>
  <si>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</si>
  <si>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</si>
  <si>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</si>
  <si>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</si>
  <si>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</si>
  <si>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</si>
  <si>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</si>
  <si>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</si>
  <si>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</si>
  <si>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</si>
  <si>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</si>
  <si>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</si>
  <si>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</si>
  <si>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</si>
  <si>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</si>
  <si>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</si>
  <si>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</si>
  <si>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</si>
  <si>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</si>
  <si>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</si>
  <si>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</si>
  <si>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</si>
  <si>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</si>
  <si>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</si>
  <si>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</si>
  <si>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</si>
  <si>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</si>
  <si>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</si>
  <si>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</si>
  <si>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</si>
  <si>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</si>
  <si>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</si>
  <si>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</si>
  <si>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</si>
  <si>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</si>
  <si>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</si>
  <si>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</si>
  <si>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</si>
  <si>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</si>
  <si>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</si>
  <si>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</si>
  <si>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</si>
  <si>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</si>
  <si>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</si>
  <si>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</si>
  <si>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</si>
  <si>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</si>
  <si>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</si>
  <si>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</si>
  <si>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</si>
  <si>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</si>
  <si>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</si>
  <si>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</si>
  <si>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</si>
  <si>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</si>
  <si>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</si>
  <si>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</si>
  <si>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</si>
  <si>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</si>
  <si>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</si>
  <si>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</si>
  <si>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</si>
  <si>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</si>
  <si>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</si>
  <si>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</si>
  <si>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</si>
  <si>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</si>
  <si>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</si>
  <si>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</si>
  <si>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</si>
  <si>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</si>
  <si>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</si>
  <si>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</si>
  <si>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</si>
  <si>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</si>
  <si>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</si>
  <si>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</si>
  <si>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</si>
  <si>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</si>
  <si>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</si>
  <si>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</si>
  <si>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</si>
  <si>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</si>
  <si>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</si>
  <si>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</si>
  <si>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</si>
  <si>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</si>
  <si>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</si>
  <si>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</si>
  <si>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</si>
  <si>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</si>
  <si>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</si>
  <si>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</si>
  <si>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</si>
  <si>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</si>
  <si>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</si>
  <si>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</si>
  <si>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</si>
  <si>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</si>
  <si>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</si>
  <si>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</si>
  <si>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</si>
  <si>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</si>
  <si>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</si>
  <si>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</si>
  <si>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</si>
  <si>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</si>
  <si>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</si>
  <si>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</si>
  <si>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</si>
  <si>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</si>
  <si>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</si>
  <si>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</si>
  <si>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</si>
  <si>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</si>
  <si>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</si>
  <si>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</si>
  <si>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</si>
  <si>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</si>
  <si>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</si>
  <si>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</si>
  <si>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</si>
  <si>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</si>
  <si>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</si>
  <si>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</si>
  <si>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</si>
  <si>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</si>
  <si>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</si>
  <si>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</si>
  <si>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</si>
  <si>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</si>
  <si>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</si>
  <si>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</si>
  <si>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</si>
  <si>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</si>
  <si>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</si>
  <si>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</si>
  <si>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</si>
  <si>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</si>
  <si>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</si>
  <si>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</si>
  <si>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</si>
  <si>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</si>
  <si>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</si>
  <si>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</si>
  <si>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</si>
  <si>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</si>
  <si>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</si>
  <si>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</si>
  <si>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</si>
  <si>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</si>
  <si>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</si>
  <si>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</si>
  <si>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</si>
  <si>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</si>
  <si>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</si>
  <si>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</si>
  <si>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</si>
  <si>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</si>
  <si>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</si>
  <si>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</si>
  <si>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</si>
  <si>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</si>
  <si>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</si>
  <si>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</si>
  <si>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</si>
  <si>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</si>
  <si>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</si>
  <si>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</si>
  <si>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</si>
  <si>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</si>
  <si>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</si>
  <si>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</si>
  <si>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</si>
  <si>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</si>
  <si>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</si>
  <si>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</si>
  <si>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</si>
  <si>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</si>
  <si>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</si>
  <si>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</si>
  <si>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</si>
  <si>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</si>
  <si>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</si>
  <si>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</si>
  <si>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</si>
  <si>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</si>
  <si>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</si>
  <si>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</si>
  <si>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</si>
  <si>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</si>
  <si>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</si>
  <si>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</si>
  <si>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</si>
  <si>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</si>
  <si>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</si>
  <si>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</si>
  <si>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</si>
  <si>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</si>
  <si>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</si>
  <si>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</si>
  <si>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</si>
  <si>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</si>
  <si>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</si>
  <si>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</si>
  <si>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</si>
  <si>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</si>
  <si>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</si>
  <si>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</si>
  <si>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</si>
  <si>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</si>
  <si>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</si>
  <si>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</si>
  <si>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</si>
  <si>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</si>
  <si>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</si>
  <si>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</si>
  <si>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</si>
  <si>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</si>
  <si>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</si>
  <si>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</si>
  <si>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</si>
  <si>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</si>
  <si>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</si>
  <si>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</si>
  <si>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</si>
  <si>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</si>
  <si>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</si>
  <si>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</si>
  <si>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</si>
  <si>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</si>
  <si>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</si>
  <si>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</si>
  <si>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</si>
  <si>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</si>
  <si>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</si>
  <si>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</si>
  <si>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</si>
  <si>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</si>
  <si>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</si>
  <si>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</si>
  <si>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</si>
  <si>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</si>
  <si>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</si>
  <si>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</si>
  <si>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</si>
  <si>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</si>
  <si>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</si>
  <si>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</si>
  <si>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</si>
  <si>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</si>
  <si>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</si>
  <si>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</si>
  <si>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</si>
  <si>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</si>
  <si>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</si>
  <si>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</si>
  <si>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</si>
  <si>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</si>
  <si>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</si>
  <si>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</si>
  <si>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</si>
  <si>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</si>
  <si>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</si>
  <si>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</si>
  <si>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</si>
  <si>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</si>
  <si>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</si>
  <si>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</si>
  <si>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</si>
  <si>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</si>
  <si>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</si>
  <si>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</si>
  <si>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</si>
  <si>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</si>
  <si>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</si>
  <si>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</si>
  <si>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</si>
  <si>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</si>
  <si>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</si>
  <si>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</si>
  <si>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</si>
  <si>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</si>
  <si>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</si>
  <si>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</si>
  <si>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</si>
  <si>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</si>
  <si>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</si>
  <si>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</si>
  <si>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</si>
  <si>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</si>
  <si>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</si>
  <si>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</si>
  <si>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</si>
  <si>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</si>
  <si>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</si>
  <si>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</si>
  <si>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</si>
  <si>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</si>
  <si>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</si>
  <si>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</si>
  <si>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</si>
  <si>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</si>
  <si>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</si>
  <si>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</si>
  <si>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</si>
  <si>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</si>
  <si>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</si>
  <si>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</si>
  <si>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</si>
  <si>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</si>
  <si>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</si>
  <si>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</si>
  <si>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</si>
  <si>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</si>
  <si>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</si>
  <si>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</si>
  <si>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</si>
  <si>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</si>
  <si>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</si>
  <si>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</si>
  <si>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</si>
  <si>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</si>
  <si>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</si>
  <si>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</si>
  <si>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</si>
  <si>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</si>
  <si>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</si>
  <si>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</si>
  <si>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</si>
  <si>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</si>
  <si>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</si>
  <si>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</si>
  <si>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</si>
  <si>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</si>
  <si>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</si>
  <si>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</si>
  <si>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</si>
  <si>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</si>
  <si>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</si>
  <si>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</si>
  <si>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</si>
  <si>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</si>
  <si>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</si>
  <si>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</si>
  <si>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</si>
  <si>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</si>
  <si>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</si>
  <si>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</si>
  <si>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</si>
  <si>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</si>
  <si>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</si>
  <si>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</si>
  <si>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</si>
  <si>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</si>
  <si>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</si>
  <si>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</si>
  <si>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</si>
  <si>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</si>
  <si>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</si>
  <si>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</si>
  <si>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</si>
  <si>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</si>
  <si>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</si>
  <si>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</si>
  <si>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</si>
  <si>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</si>
  <si>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</si>
  <si>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</si>
  <si>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</si>
  <si>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</si>
  <si>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</si>
  <si>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</si>
  <si>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</si>
  <si>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</si>
  <si>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</si>
  <si>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</si>
  <si>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</si>
  <si>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</si>
  <si>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</si>
  <si>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</si>
  <si>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</si>
  <si>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</si>
  <si>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</si>
  <si>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</si>
  <si>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</si>
  <si>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</si>
  <si>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</si>
  <si>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</si>
  <si>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</si>
  <si>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</si>
  <si>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</si>
  <si>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</si>
  <si>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</si>
  <si>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</si>
  <si>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</si>
  <si>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</si>
  <si>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</si>
  <si>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</si>
  <si>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</si>
  <si>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</si>
  <si>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</si>
  <si>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</si>
  <si>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</si>
  <si>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</si>
  <si>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</si>
  <si>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</si>
  <si>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</si>
  <si>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</si>
  <si>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</si>
  <si>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</si>
  <si>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</si>
  <si>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</si>
  <si>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</si>
  <si>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</si>
  <si>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</si>
  <si>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</si>
  <si>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</si>
  <si>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</si>
  <si>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</si>
  <si>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</si>
  <si>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</si>
  <si>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</si>
  <si>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</si>
  <si>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</si>
  <si>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</si>
  <si>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</si>
  <si>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</si>
  <si>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</si>
  <si>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</si>
  <si>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</si>
  <si>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</si>
  <si>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</si>
  <si>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</si>
  <si>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</si>
  <si>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</si>
  <si>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</si>
  <si>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</si>
  <si>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</si>
  <si>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</si>
  <si>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</si>
  <si>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</si>
  <si>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</si>
  <si>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</si>
  <si>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</si>
  <si>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</si>
  <si>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</si>
  <si>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</si>
  <si>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</si>
  <si>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</si>
  <si>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</si>
  <si>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</si>
  <si>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</si>
  <si>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</si>
  <si>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</si>
  <si>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</si>
  <si>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</si>
  <si>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</si>
  <si>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</si>
  <si>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</si>
  <si>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</si>
  <si>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</si>
  <si>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</si>
  <si>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</si>
  <si>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</si>
  <si>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</si>
  <si>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</si>
  <si>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</si>
  <si>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</si>
  <si>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</si>
  <si>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</si>
  <si>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</si>
  <si>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</si>
  <si>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</si>
  <si>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</si>
  <si>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</si>
  <si>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</si>
  <si>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</si>
  <si>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</si>
  <si>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</si>
  <si>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</si>
  <si>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</si>
  <si>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</si>
  <si>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</si>
  <si>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</si>
  <si>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</si>
  <si>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</si>
  <si>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</si>
  <si>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</si>
  <si>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</si>
  <si>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</si>
  <si>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</si>
  <si>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</si>
  <si>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</si>
  <si>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</si>
  <si>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</si>
  <si>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</si>
  <si>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</si>
  <si>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</si>
  <si>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</si>
  <si>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</si>
  <si>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</si>
  <si>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</si>
  <si>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</si>
  <si>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</si>
  <si>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</si>
  <si>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</si>
  <si>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</si>
  <si>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</si>
  <si>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</si>
  <si>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</si>
  <si>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</si>
  <si>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</si>
  <si>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</si>
  <si>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</si>
  <si>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</si>
  <si>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</si>
  <si>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</si>
  <si>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</si>
  <si>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</si>
  <si>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</si>
  <si>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</si>
  <si>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</si>
  <si>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</si>
  <si>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</si>
  <si>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</si>
  <si>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</si>
  <si>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</si>
  <si>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</si>
  <si>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</si>
  <si>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</si>
  <si>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</si>
  <si>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</si>
  <si>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</si>
  <si>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</si>
  <si>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</si>
  <si>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</si>
  <si>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</si>
  <si>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</si>
  <si>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</si>
  <si>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</si>
  <si>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</si>
  <si>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</si>
  <si>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</si>
  <si>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</si>
  <si>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</si>
  <si>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</si>
  <si>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</si>
  <si>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</si>
  <si>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</si>
  <si>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</si>
  <si>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</si>
  <si>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</si>
  <si>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</si>
  <si>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</si>
  <si>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</si>
  <si>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</si>
  <si>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</si>
  <si>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</si>
  <si>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</si>
  <si>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</si>
  <si>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</si>
  <si>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</si>
  <si>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</si>
  <si>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</si>
  <si>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</si>
  <si>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</si>
  <si>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</si>
  <si>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</si>
  <si>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</si>
  <si>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</si>
  <si>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</si>
  <si>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</si>
  <si>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</si>
  <si>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</si>
  <si>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</si>
  <si>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</si>
  <si>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</si>
  <si>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</si>
  <si>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</si>
  <si>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</si>
  <si>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</si>
  <si>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</si>
  <si>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</si>
  <si>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</si>
  <si>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</si>
  <si>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</si>
  <si>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</si>
  <si>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</si>
  <si>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</si>
  <si>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</si>
  <si>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</si>
  <si>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</si>
  <si>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</si>
  <si>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</si>
  <si>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</si>
  <si>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</si>
  <si>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</si>
  <si>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</si>
  <si>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</si>
  <si>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</si>
  <si>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</si>
  <si>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</si>
  <si>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</si>
  <si>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</si>
  <si>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</si>
  <si>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</si>
  <si>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</si>
  <si>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</si>
  <si>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</si>
  <si>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</si>
  <si>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</si>
  <si>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</si>
  <si>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</si>
  <si>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</si>
  <si>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</si>
  <si>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</si>
  <si>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</si>
  <si>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</si>
  <si>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</si>
  <si>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</si>
  <si>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</si>
  <si>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</si>
  <si>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</si>
  <si>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</si>
  <si>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</si>
  <si>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</si>
  <si>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</si>
  <si>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</si>
  <si>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</si>
  <si>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</si>
  <si>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</si>
  <si>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</si>
  <si>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</si>
  <si>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</si>
  <si>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</si>
  <si>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</si>
  <si>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</si>
  <si>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</si>
  <si>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</si>
  <si>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</si>
  <si>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</si>
  <si>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</si>
  <si>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</si>
  <si>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</si>
  <si>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</si>
  <si>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</si>
  <si>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</si>
  <si>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</si>
  <si>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</si>
  <si>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</si>
  <si>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</si>
  <si>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</si>
  <si>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</si>
  <si>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</si>
  <si>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</si>
  <si>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</si>
  <si>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</si>
  <si>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</si>
  <si>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</si>
  <si>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</si>
  <si>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</si>
  <si>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</si>
  <si>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</si>
  <si>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</si>
  <si>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</si>
  <si>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</si>
  <si>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</si>
  <si>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</si>
  <si>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</si>
  <si>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</si>
  <si>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</si>
  <si>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</si>
  <si>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</si>
  <si>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</si>
  <si>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</si>
  <si>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</si>
  <si>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</si>
  <si>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</si>
  <si>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</si>
  <si>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</si>
  <si>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</si>
  <si>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</si>
  <si>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</si>
  <si>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</si>
  <si>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</si>
  <si>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</si>
  <si>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</si>
  <si>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</si>
  <si>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</si>
  <si>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</si>
  <si>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</si>
  <si>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</si>
  <si>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</si>
  <si>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</si>
  <si>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</si>
  <si>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</si>
  <si>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</si>
  <si>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</si>
  <si>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</si>
  <si>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</si>
  <si>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</si>
  <si>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</si>
  <si>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</si>
  <si>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</si>
  <si>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</si>
  <si>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</si>
  <si>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</si>
  <si>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</si>
  <si>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</si>
  <si>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</si>
  <si>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</si>
  <si>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</si>
  <si>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</si>
  <si>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</si>
  <si>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</si>
  <si>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</si>
  <si>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</si>
  <si>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</si>
  <si>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</si>
  <si>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</si>
  <si>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</si>
  <si>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</si>
  <si>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</si>
  <si>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</si>
  <si>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</si>
  <si>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</si>
  <si>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</si>
  <si>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</si>
  <si>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</si>
  <si>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</si>
  <si>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</si>
  <si>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</si>
  <si>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</si>
  <si>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</si>
  <si>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</si>
  <si>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</si>
  <si>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</si>
  <si>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</si>
  <si>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</si>
  <si>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</si>
  <si>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</si>
  <si>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</si>
  <si>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</si>
  <si>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</si>
  <si>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</si>
  <si>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</si>
  <si>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</si>
  <si>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</si>
  <si>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</si>
  <si>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</si>
  <si>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</si>
  <si>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</si>
  <si>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</si>
  <si>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</si>
  <si>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</si>
  <si>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</si>
  <si>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</si>
  <si>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</si>
  <si>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</si>
  <si>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</si>
  <si>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</si>
  <si>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</si>
  <si>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</si>
  <si>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</si>
  <si>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</si>
  <si>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</si>
  <si>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</si>
  <si>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</si>
  <si>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</si>
  <si>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</si>
  <si>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</si>
  <si>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</si>
  <si>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</si>
  <si>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</si>
  <si>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</si>
  <si>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</si>
  <si>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</si>
  <si>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</si>
  <si>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</si>
  <si>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</si>
  <si>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</si>
  <si>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</si>
  <si>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</si>
  <si>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</si>
  <si>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</si>
  <si>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</si>
  <si>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</si>
  <si>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</si>
  <si>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</si>
  <si>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</si>
  <si>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</si>
  <si>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</si>
  <si>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</si>
  <si>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</si>
  <si>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</si>
  <si>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</si>
  <si>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</si>
  <si>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</si>
  <si>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</si>
  <si>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</si>
  <si>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</si>
  <si>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</si>
  <si>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</si>
  <si>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</si>
  <si>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</si>
  <si>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</si>
  <si>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</si>
  <si>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</si>
  <si>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</si>
  <si>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</si>
  <si>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</si>
  <si>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</si>
  <si>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</si>
  <si>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</si>
  <si>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</si>
  <si>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</si>
  <si>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</si>
  <si>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</si>
  <si>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</si>
  <si>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</si>
  <si>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</si>
  <si>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</si>
  <si>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</si>
  <si>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</si>
  <si>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</si>
  <si>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</si>
  <si>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</si>
  <si>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</si>
  <si>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</si>
  <si>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</si>
  <si>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</si>
  <si>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</si>
  <si>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</si>
  <si>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</si>
  <si>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</si>
  <si>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</si>
  <si>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</si>
  <si>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</si>
  <si>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</si>
  <si>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</si>
  <si>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</si>
  <si>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</si>
  <si>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</si>
  <si>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</si>
  <si>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</si>
  <si>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</si>
  <si>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</si>
  <si>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</si>
  <si>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</si>
  <si>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</si>
  <si>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</si>
  <si>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</si>
  <si>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</si>
  <si>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</si>
  <si>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</si>
  <si>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</si>
  <si>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</si>
  <si>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</si>
  <si>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</si>
  <si>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</si>
  <si>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</si>
  <si>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</si>
  <si>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</si>
  <si>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</si>
  <si>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</si>
  <si>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</si>
  <si>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</si>
  <si>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</si>
  <si>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</si>
  <si>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</si>
  <si>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</si>
  <si>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</si>
  <si>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</si>
  <si>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</si>
  <si>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</si>
  <si>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</si>
  <si>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</si>
  <si>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</si>
  <si>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</si>
  <si>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</si>
  <si>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</si>
  <si>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</si>
  <si>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</si>
  <si>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</si>
  <si>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</si>
  <si>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</si>
  <si>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</si>
  <si>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</si>
  <si>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</si>
  <si>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</si>
  <si>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</si>
  <si>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</si>
  <si>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</si>
  <si>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</si>
  <si>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</si>
  <si>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</si>
  <si>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</si>
  <si>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</si>
  <si>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</si>
  <si>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</si>
  <si>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</si>
  <si>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</si>
  <si>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</si>
  <si>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</si>
  <si>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</si>
  <si>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</si>
  <si>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</si>
  <si>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</si>
  <si>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</si>
  <si>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</si>
  <si>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</si>
  <si>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</si>
  <si>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</si>
  <si>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</si>
  <si>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</si>
  <si>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</si>
  <si>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</si>
  <si>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</si>
  <si>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</si>
  <si>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</si>
  <si>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</si>
  <si>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</si>
  <si>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</si>
  <si>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</si>
  <si>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</si>
  <si>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</si>
  <si>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</si>
  <si>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</si>
  <si>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</si>
  <si>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</si>
  <si>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</si>
  <si>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</si>
  <si>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</si>
  <si>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</si>
  <si>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</si>
  <si>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</si>
  <si>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</si>
  <si>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</si>
  <si>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</si>
  <si>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</si>
  <si>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</si>
  <si>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</si>
  <si>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</si>
  <si>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</si>
  <si>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</si>
  <si>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</si>
  <si>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</si>
  <si>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</si>
  <si>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</si>
  <si>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</si>
  <si>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</si>
  <si>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</si>
  <si>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</si>
  <si>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</si>
  <si>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</si>
  <si>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</si>
  <si>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</si>
  <si>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</si>
  <si>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</si>
  <si>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</si>
  <si>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</si>
  <si>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</si>
  <si>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</si>
  <si>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</si>
  <si>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</si>
  <si>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</si>
  <si>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</si>
  <si>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</si>
  <si>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</si>
  <si>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</si>
  <si>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</si>
  <si>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</si>
  <si>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</si>
  <si>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</si>
  <si>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</si>
  <si>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</si>
  <si>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</si>
  <si>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</si>
  <si>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</si>
  <si>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</si>
  <si>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</si>
  <si>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</si>
  <si>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</si>
  <si>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</si>
  <si>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</si>
  <si>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</si>
  <si>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</si>
  <si>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</si>
  <si>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</si>
  <si>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</si>
  <si>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</si>
  <si>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</si>
  <si>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</si>
  <si>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</si>
  <si>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</si>
  <si>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</si>
  <si>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</si>
  <si>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</si>
  <si>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</si>
  <si>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</si>
  <si>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</si>
  <si>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</si>
  <si>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</si>
  <si>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</si>
  <si>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</si>
  <si>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</si>
  <si>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</si>
  <si>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</si>
  <si>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</si>
  <si>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</si>
  <si>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</si>
  <si>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</si>
  <si>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</si>
  <si>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</si>
  <si>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</si>
  <si>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</si>
  <si>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</si>
  <si>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</si>
  <si>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</si>
  <si>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</si>
  <si>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</si>
  <si>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</si>
  <si>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</si>
  <si>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</si>
  <si>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</si>
  <si>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</si>
  <si>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</si>
  <si>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</si>
  <si>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</si>
  <si>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</si>
  <si>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</si>
  <si>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</si>
  <si>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</si>
  <si>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</si>
  <si>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</si>
  <si>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</si>
  <si>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</si>
  <si>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</si>
  <si>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</si>
  <si>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</si>
  <si>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</si>
  <si>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</si>
  <si>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</si>
  <si>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</si>
  <si>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</si>
  <si>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</si>
  <si>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</si>
  <si>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</si>
  <si>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</si>
  <si>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</si>
  <si>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</si>
  <si>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</si>
  <si>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</si>
  <si>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</si>
  <si>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</si>
  <si>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</si>
  <si>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</si>
  <si>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</si>
  <si>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</si>
  <si>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</si>
  <si>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</si>
  <si>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</si>
  <si>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</si>
  <si>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</si>
  <si>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</si>
  <si>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</si>
  <si>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</si>
  <si>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</si>
  <si>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</si>
  <si>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</si>
  <si>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</si>
  <si>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</si>
  <si>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</si>
  <si>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</si>
  <si>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</si>
  <si>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</si>
  <si>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</si>
  <si>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</si>
  <si>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</si>
  <si>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</si>
  <si>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</si>
  <si>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</si>
  <si>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</si>
  <si>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</si>
  <si>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</si>
  <si>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</si>
  <si>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</si>
  <si>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</si>
  <si>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</si>
  <si>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</si>
  <si>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</si>
  <si>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</si>
  <si>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</si>
  <si>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</si>
  <si>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</si>
  <si>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</si>
  <si>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</si>
  <si>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</si>
  <si>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</si>
  <si>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</si>
  <si>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</si>
  <si>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</si>
  <si>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</si>
  <si>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</si>
  <si>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</si>
  <si>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</si>
  <si>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</si>
  <si>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</si>
  <si>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</si>
  <si>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</si>
  <si>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</si>
  <si>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</si>
  <si>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</si>
  <si>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</si>
  <si>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</si>
  <si>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</si>
  <si>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</si>
  <si>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</si>
  <si>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</si>
  <si>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</si>
  <si>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</si>
  <si>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</si>
  <si>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</si>
  <si>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</si>
  <si>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</si>
  <si>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</si>
  <si>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</si>
  <si>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</si>
  <si>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</si>
  <si>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</si>
  <si>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</si>
  <si>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</si>
  <si>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</si>
  <si>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</si>
  <si>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</si>
  <si>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</si>
  <si>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</si>
  <si>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</si>
  <si>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</si>
  <si>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</si>
  <si>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</si>
  <si>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</si>
  <si>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</si>
  <si>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</si>
  <si>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</si>
  <si>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</si>
  <si>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</si>
  <si>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</si>
  <si>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</si>
  <si>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</si>
  <si>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</si>
  <si>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</si>
  <si>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</si>
  <si>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</si>
  <si>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</si>
  <si>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</si>
  <si>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</si>
  <si>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</si>
  <si>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</si>
  <si>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</si>
  <si>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</si>
  <si>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</si>
  <si>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</si>
  <si>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</si>
  <si>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</si>
  <si>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</si>
  <si>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</si>
  <si>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</si>
  <si>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</si>
  <si>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</si>
  <si>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</si>
  <si>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</si>
  <si>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</si>
  <si>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</si>
  <si>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</si>
  <si>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</si>
  <si>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</si>
  <si>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</si>
  <si>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</si>
  <si>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</si>
  <si>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</si>
  <si>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</si>
  <si>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</si>
  <si>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</si>
  <si>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</si>
  <si>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</si>
  <si>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</si>
  <si>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</si>
  <si>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</si>
  <si>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</si>
  <si>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</si>
  <si>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</si>
  <si>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</si>
  <si>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</si>
  <si>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</si>
  <si>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</si>
  <si>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</si>
  <si>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</si>
  <si>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</si>
  <si>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</si>
  <si>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</si>
  <si>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</si>
  <si>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</si>
  <si>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</si>
  <si>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</si>
  <si>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</si>
  <si>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</si>
  <si>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</si>
  <si>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</si>
  <si>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</si>
  <si>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</si>
  <si>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</si>
  <si>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</si>
  <si>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</si>
  <si>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</si>
  <si>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</si>
  <si>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</si>
  <si>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</si>
  <si>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</si>
  <si>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</si>
  <si>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</si>
  <si>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</si>
  <si>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</si>
  <si>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</si>
  <si>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</si>
  <si>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</si>
  <si>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</si>
  <si>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</si>
  <si>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</si>
  <si>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</si>
  <si>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</si>
  <si>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</si>
  <si>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</si>
  <si>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</si>
  <si>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</si>
  <si>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</si>
  <si>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</si>
  <si>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</si>
  <si>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</si>
  <si>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</si>
  <si>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</si>
  <si>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</si>
  <si>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</si>
  <si>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</si>
  <si>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</si>
  <si>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</si>
  <si>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</si>
  <si>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</si>
  <si>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</si>
  <si>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</si>
  <si>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</si>
  <si>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</si>
  <si>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</si>
  <si>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</si>
  <si>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</si>
  <si>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</si>
  <si>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</si>
  <si>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</si>
  <si>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</si>
  <si>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</si>
  <si>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</si>
  <si>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</si>
  <si>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</si>
  <si>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</si>
  <si>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</si>
  <si>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</si>
  <si>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</si>
  <si>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</si>
  <si>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</si>
  <si>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</si>
  <si>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</si>
  <si>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</si>
  <si>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</si>
  <si>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</si>
  <si>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</si>
  <si>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</si>
  <si>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</si>
  <si>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</si>
  <si>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</si>
  <si>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</si>
  <si>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</si>
  <si>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</si>
  <si>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</si>
  <si>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</si>
  <si>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</si>
  <si>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</si>
  <si>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</si>
  <si>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</si>
  <si>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</si>
  <si>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</si>
  <si>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</si>
  <si>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</si>
  <si>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</si>
  <si>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</si>
  <si>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</si>
  <si>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</si>
  <si>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</si>
  <si>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</si>
  <si>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</si>
  <si>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</si>
  <si>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</si>
  <si>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</si>
  <si>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</si>
  <si>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</si>
  <si>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</si>
  <si>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</si>
  <si>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</si>
  <si>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</si>
  <si>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</si>
  <si>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</si>
  <si>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</si>
  <si>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</si>
  <si>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</si>
  <si>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</si>
  <si>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</si>
  <si>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</si>
  <si>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</si>
  <si>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</si>
  <si>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</si>
  <si>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</si>
  <si>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</si>
  <si>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</si>
  <si>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</si>
  <si>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</si>
  <si>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</si>
  <si>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</si>
  <si>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</si>
  <si>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</si>
  <si>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</si>
  <si>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</si>
  <si>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</si>
  <si>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</si>
  <si>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</si>
  <si>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</si>
  <si>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</si>
  <si>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</si>
  <si>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</si>
  <si>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</si>
  <si>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</si>
  <si>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</si>
  <si>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</si>
  <si>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</si>
  <si>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</si>
  <si>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</si>
  <si>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</si>
  <si>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</si>
  <si>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</si>
  <si>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</si>
  <si>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</si>
  <si>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</si>
  <si>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</si>
  <si>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</si>
  <si>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</si>
  <si>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</si>
  <si>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</si>
  <si>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</si>
  <si>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</si>
  <si>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</si>
  <si>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</si>
  <si>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</si>
  <si>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</si>
  <si>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</si>
  <si>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</si>
  <si>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</si>
  <si>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</si>
  <si>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</si>
  <si>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</si>
  <si>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</si>
  <si>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</si>
  <si>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</si>
  <si>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</si>
  <si>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</si>
  <si>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</si>
  <si>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</si>
  <si>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</si>
  <si>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</si>
  <si>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</si>
  <si>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</si>
  <si>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</si>
  <si>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</si>
  <si>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</si>
  <si>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</si>
  <si>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</si>
  <si>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</si>
  <si>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</si>
  <si>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</si>
  <si>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</si>
  <si>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</si>
  <si>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</si>
  <si>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</si>
  <si>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</si>
  <si>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</si>
  <si>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</si>
  <si>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</si>
  <si>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</si>
  <si>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</si>
  <si>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</si>
  <si>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</si>
  <si>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</si>
  <si>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</si>
  <si>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</si>
  <si>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</si>
  <si>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</si>
  <si>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</si>
  <si>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</si>
  <si>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</si>
  <si>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</si>
  <si>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</si>
  <si>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</si>
  <si>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</si>
  <si>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</si>
  <si>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</si>
  <si>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</si>
  <si>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</si>
  <si>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</si>
  <si>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</si>
  <si>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</si>
  <si>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</si>
  <si>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</si>
  <si>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</si>
  <si>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</si>
  <si>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</si>
  <si>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</si>
  <si>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</si>
  <si>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</si>
  <si>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</si>
  <si>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</si>
  <si>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</si>
  <si>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</si>
  <si>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</si>
  <si>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</si>
  <si>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</si>
  <si>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</si>
  <si>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</si>
  <si>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</si>
  <si>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</si>
  <si>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</si>
  <si>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</si>
  <si>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</si>
  <si>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</si>
  <si>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</si>
  <si>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</si>
  <si>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</si>
  <si>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</si>
  <si>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</si>
  <si>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</si>
  <si>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</si>
  <si>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</si>
  <si>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</si>
  <si>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</si>
  <si>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</si>
  <si>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</si>
  <si>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</si>
  <si>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</si>
  <si>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</si>
  <si>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</si>
  <si>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</si>
  <si>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</si>
  <si>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</si>
  <si>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</si>
  <si>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</si>
  <si>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</si>
  <si>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</si>
  <si>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</si>
  <si>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</si>
  <si>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</si>
  <si>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</si>
  <si>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</si>
  <si>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</si>
  <si>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</si>
  <si>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</si>
  <si>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</si>
  <si>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</si>
  <si>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</si>
  <si>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</si>
  <si>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</si>
  <si>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</si>
  <si>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</si>
  <si>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</si>
  <si>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</si>
  <si>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</si>
  <si>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</si>
  <si>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</si>
  <si>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</si>
  <si>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</si>
  <si>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</si>
  <si>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</si>
  <si>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</si>
  <si>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</si>
  <si>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</si>
  <si>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</si>
  <si>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</si>
  <si>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</si>
  <si>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</si>
  <si>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</si>
  <si>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</si>
  <si>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</si>
  <si>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</si>
  <si>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</si>
  <si>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</si>
  <si>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</si>
  <si>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</si>
  <si>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</si>
  <si>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</si>
  <si>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</si>
  <si>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</si>
  <si>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</si>
  <si>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</si>
  <si>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</si>
  <si>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</si>
  <si>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</si>
  <si>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</si>
  <si>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</si>
  <si>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</si>
  <si>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</si>
  <si>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</si>
  <si>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</si>
  <si>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</si>
  <si>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</si>
  <si>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</si>
  <si>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</si>
  <si>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</si>
  <si>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</si>
  <si>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</si>
  <si>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</si>
  <si>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</si>
  <si>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</si>
  <si>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</si>
  <si>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</si>
  <si>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</si>
  <si>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</si>
  <si>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</si>
  <si>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</si>
  <si>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</si>
  <si>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</si>
  <si>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</si>
  <si>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</si>
  <si>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</si>
  <si>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</si>
  <si>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</si>
  <si>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</si>
  <si>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</si>
  <si>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</si>
  <si>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</si>
  <si>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</si>
  <si>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</si>
  <si>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</si>
  <si>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</si>
  <si>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</si>
  <si>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</si>
  <si>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</si>
  <si>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</si>
  <si>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</si>
  <si>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</si>
  <si>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</si>
  <si>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</si>
  <si>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</si>
  <si>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</si>
  <si>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</si>
  <si>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</si>
  <si>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</si>
  <si>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</si>
  <si>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</si>
  <si>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</si>
  <si>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</si>
  <si>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</si>
  <si>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</si>
  <si>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</si>
  <si>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</si>
  <si>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</si>
  <si>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</si>
  <si>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</si>
  <si>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</si>
  <si>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</si>
  <si>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</si>
  <si>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</si>
  <si>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</si>
  <si>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</si>
  <si>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</si>
  <si>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</si>
  <si>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</si>
  <si>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</si>
  <si>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</si>
  <si>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</si>
  <si>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</si>
  <si>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</si>
  <si>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</si>
  <si>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</si>
  <si>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</si>
  <si>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</si>
  <si>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</si>
  <si>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</si>
  <si>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</si>
  <si>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</si>
  <si>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</si>
  <si>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</si>
  <si>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</si>
  <si>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</si>
  <si>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</si>
  <si>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</si>
  <si>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</si>
  <si>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</si>
  <si>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</si>
  <si>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</si>
  <si>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</si>
  <si>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</si>
  <si>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</si>
  <si>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</si>
  <si>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</si>
  <si>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</si>
  <si>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</si>
  <si>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</si>
  <si>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</si>
  <si>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</si>
  <si>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</si>
  <si>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</si>
  <si>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</si>
  <si>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</si>
  <si>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</si>
  <si>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</si>
  <si>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</si>
  <si>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</si>
  <si>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</si>
  <si>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</si>
  <si>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</si>
  <si>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</si>
  <si>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</si>
  <si>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</si>
  <si>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</si>
  <si>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</si>
  <si>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</si>
  <si>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</si>
  <si>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</si>
  <si>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</si>
  <si>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</si>
  <si>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</si>
  <si>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</si>
  <si>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</si>
  <si>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</si>
  <si>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</si>
  <si>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</si>
  <si>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</si>
  <si>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</si>
  <si>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</si>
  <si>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</si>
  <si>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</si>
  <si>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</si>
  <si>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</si>
  <si>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</si>
  <si>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</si>
  <si>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</si>
  <si>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</si>
  <si>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</si>
  <si>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</si>
  <si>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</si>
  <si>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</si>
  <si>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</si>
  <si>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</si>
  <si>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</si>
  <si>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</si>
  <si>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</si>
  <si>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</si>
  <si>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</si>
  <si>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</si>
  <si>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</si>
  <si>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</si>
  <si>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</si>
  <si>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</si>
  <si>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</si>
  <si>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</si>
  <si>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</si>
  <si>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</si>
  <si>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</si>
  <si>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</si>
  <si>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</si>
  <si>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</si>
  <si>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</si>
  <si>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</si>
  <si>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</si>
  <si>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</si>
  <si>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</si>
  <si>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</si>
  <si>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</si>
  <si>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</si>
  <si>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</si>
  <si>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</si>
  <si>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</si>
  <si>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</si>
  <si>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</si>
  <si>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</si>
  <si>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</si>
  <si>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</si>
  <si>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</si>
  <si>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</si>
  <si>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</si>
  <si>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</si>
  <si>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</si>
  <si>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</si>
  <si>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</si>
  <si>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</si>
  <si>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</si>
  <si>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</si>
  <si>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</si>
  <si>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</si>
  <si>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</si>
  <si>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</si>
  <si>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</si>
  <si>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</si>
  <si>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</si>
  <si>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</si>
  <si>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</si>
  <si>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</si>
  <si>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</si>
  <si>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</si>
  <si>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</si>
  <si>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</si>
  <si>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</si>
  <si>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</si>
  <si>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</si>
  <si>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</si>
  <si>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</si>
  <si>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</si>
  <si>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</si>
  <si>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</si>
  <si>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</si>
  <si>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</si>
  <si>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</si>
  <si>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</si>
  <si>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</si>
  <si>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</si>
  <si>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</si>
  <si>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</si>
  <si>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</si>
  <si>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</si>
  <si>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</si>
  <si>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</si>
  <si>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</si>
  <si>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</si>
  <si>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</si>
  <si>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</si>
  <si>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</si>
  <si>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</si>
  <si>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</si>
  <si>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</si>
  <si>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</si>
  <si>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</si>
  <si>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</si>
  <si>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</si>
  <si>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</si>
  <si>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</si>
  <si>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</si>
  <si>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</si>
  <si>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</si>
  <si>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</si>
  <si>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</si>
  <si>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</si>
  <si>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</si>
  <si>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</si>
  <si>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</si>
  <si>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</si>
  <si>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</si>
  <si>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</si>
  <si>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</si>
  <si>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</si>
  <si>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</si>
  <si>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</si>
  <si>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</si>
  <si>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</si>
  <si>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</si>
  <si>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</si>
  <si>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</si>
  <si>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</si>
  <si>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</si>
  <si>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</si>
  <si>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</si>
  <si>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</si>
  <si>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</si>
  <si>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</si>
  <si>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</si>
  <si>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</si>
  <si>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</si>
  <si>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</si>
  <si>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</si>
  <si>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</si>
  <si>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</si>
  <si>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</si>
  <si>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</si>
  <si>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</si>
  <si>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</si>
  <si>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</si>
  <si>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</si>
  <si>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</si>
  <si>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</si>
  <si>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</si>
  <si>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</si>
  <si>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</si>
  <si>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</si>
  <si>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</si>
  <si>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</si>
  <si>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</si>
  <si>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</si>
  <si>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</si>
  <si>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</si>
  <si>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</si>
  <si>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</si>
  <si>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</si>
  <si>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</si>
  <si>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</si>
  <si>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</si>
  <si>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</si>
  <si>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</si>
  <si>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</si>
  <si>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</si>
  <si>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</si>
  <si>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</si>
  <si>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</si>
  <si>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</si>
  <si>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</si>
  <si>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</si>
  <si>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</si>
  <si>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</si>
  <si>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</si>
  <si>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</si>
  <si>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</si>
  <si>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</si>
  <si>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</si>
  <si>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</si>
  <si>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</si>
  <si>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</si>
  <si>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</si>
  <si>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</si>
  <si>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</si>
  <si>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</si>
  <si>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</si>
  <si>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</si>
  <si>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</si>
  <si>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</si>
  <si>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</si>
  <si>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</si>
  <si>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</si>
  <si>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</si>
  <si>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</si>
  <si>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</si>
  <si>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</si>
  <si>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</si>
  <si>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</si>
  <si>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</si>
  <si>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</si>
  <si>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</si>
  <si>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</si>
  <si>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</si>
  <si>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</si>
  <si>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</si>
  <si>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</si>
  <si>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</si>
  <si>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</si>
  <si>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</si>
  <si>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</si>
  <si>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</si>
  <si>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</si>
  <si>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</si>
  <si>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</si>
  <si>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</si>
  <si>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</si>
  <si>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</si>
  <si>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</si>
  <si>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</si>
  <si>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</si>
  <si>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</si>
  <si>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</si>
  <si>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</si>
  <si>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</si>
  <si>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</si>
  <si>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</si>
  <si>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</si>
  <si>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</si>
  <si>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</si>
  <si>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</si>
  <si>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</si>
  <si>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</si>
  <si>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</si>
  <si>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</si>
  <si>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</si>
  <si>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</si>
  <si>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</si>
  <si>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</si>
  <si>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</si>
  <si>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</si>
  <si>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</si>
  <si>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</si>
  <si>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</si>
  <si>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</si>
  <si>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</si>
  <si>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</si>
  <si>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</si>
  <si>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</si>
  <si>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</si>
  <si>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</si>
  <si>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</si>
  <si>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</si>
  <si>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</si>
  <si>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</si>
  <si>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</si>
  <si>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</si>
  <si>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</si>
  <si>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</si>
  <si>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</si>
  <si>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</si>
  <si>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</si>
  <si>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</si>
  <si>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</si>
  <si>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</si>
  <si>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</si>
  <si>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</si>
  <si>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</si>
  <si>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</si>
  <si>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</si>
  <si>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</si>
  <si>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</si>
  <si>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</si>
  <si>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</si>
  <si>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</si>
  <si>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</si>
  <si>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</si>
  <si>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</si>
  <si>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</si>
  <si>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</si>
  <si>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</si>
  <si>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</si>
  <si>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</si>
  <si>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</si>
  <si>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</si>
  <si>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</si>
  <si>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</si>
  <si>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</si>
  <si>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</si>
  <si>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</si>
  <si>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</si>
  <si>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</si>
  <si>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</si>
  <si>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</si>
  <si>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</si>
  <si>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</si>
  <si>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</si>
  <si>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</si>
  <si>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</si>
  <si>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</si>
  <si>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</si>
  <si>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</si>
  <si>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</si>
  <si>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</si>
  <si>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</si>
  <si>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</si>
  <si>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</si>
  <si>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</si>
  <si>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</si>
  <si>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</si>
  <si>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</si>
  <si>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</si>
  <si>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</si>
  <si>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</si>
  <si>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</si>
  <si>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</si>
  <si>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</si>
  <si>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</si>
  <si>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</si>
  <si>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</si>
  <si>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</si>
  <si>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</si>
  <si>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</si>
  <si>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</si>
  <si>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</si>
  <si>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</si>
  <si>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</si>
  <si>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</si>
  <si>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</si>
  <si>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</si>
  <si>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</si>
  <si>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</si>
  <si>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</si>
  <si>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</si>
  <si>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</si>
  <si>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</si>
  <si>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</si>
  <si>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</si>
  <si>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</si>
  <si>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</si>
  <si>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</si>
  <si>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</si>
  <si>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</si>
  <si>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</si>
  <si>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</si>
  <si>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</si>
  <si>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</si>
  <si>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</si>
  <si>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</si>
  <si>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</si>
  <si>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</si>
  <si>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</si>
  <si>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</si>
  <si>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</si>
  <si>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</si>
  <si>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</si>
  <si>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</si>
  <si>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</si>
  <si>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</si>
  <si>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</si>
  <si>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</si>
  <si>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</si>
  <si>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</si>
  <si>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</si>
  <si>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</si>
  <si>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</si>
  <si>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</si>
  <si>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</si>
  <si>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</si>
  <si>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</si>
  <si>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</si>
  <si>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</si>
  <si>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</si>
  <si>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</si>
  <si>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</si>
  <si>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</si>
  <si>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</si>
  <si>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</si>
  <si>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</si>
  <si>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</si>
  <si>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</si>
  <si>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</si>
  <si>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</si>
  <si>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</si>
  <si>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</si>
  <si>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</si>
  <si>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</si>
  <si>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</si>
  <si>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</si>
  <si>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</si>
  <si>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</si>
  <si>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</si>
  <si>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</si>
  <si>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</si>
  <si>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</si>
  <si>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</si>
  <si>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</si>
  <si>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</si>
  <si>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</si>
  <si>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</si>
  <si>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</si>
  <si>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</si>
  <si>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</si>
  <si>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</si>
  <si>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</si>
  <si>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</si>
  <si>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</si>
  <si>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</si>
  <si>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</si>
  <si>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</si>
  <si>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</si>
  <si>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</si>
  <si>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</si>
  <si>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</si>
  <si>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</si>
  <si>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</si>
  <si>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</si>
  <si>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</si>
  <si>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</si>
  <si>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</si>
  <si>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</si>
  <si>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</si>
  <si>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</si>
  <si>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</si>
  <si>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</si>
  <si>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</si>
  <si>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</si>
  <si>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</si>
  <si>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</si>
  <si>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</si>
  <si>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</si>
  <si>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</si>
  <si>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</si>
  <si>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</si>
  <si>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</si>
  <si>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</si>
  <si>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</si>
  <si>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</si>
  <si>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</si>
  <si>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</si>
  <si>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</si>
  <si>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</si>
  <si>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</si>
  <si>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</si>
  <si>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</si>
  <si>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</si>
  <si>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</si>
  <si>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</si>
  <si>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</si>
  <si>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</si>
  <si>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</si>
  <si>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</si>
  <si>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</si>
  <si>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</si>
  <si>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</si>
  <si>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</si>
  <si>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</si>
  <si>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</si>
  <si>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</si>
  <si>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</si>
  <si>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</si>
  <si>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</si>
  <si>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</si>
  <si>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</si>
  <si>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</si>
  <si>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</si>
  <si>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</si>
  <si>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</si>
  <si>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</si>
  <si>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</si>
  <si>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</si>
  <si>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</si>
  <si>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</si>
  <si>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</si>
  <si>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</si>
  <si>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</si>
  <si>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</si>
  <si>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</si>
  <si>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</si>
  <si>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</si>
  <si>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</si>
  <si>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</si>
  <si>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</si>
  <si>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</si>
  <si>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</si>
  <si>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</si>
  <si>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</si>
  <si>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</si>
  <si>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</si>
  <si>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</si>
  <si>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</si>
  <si>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</si>
  <si>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</si>
  <si>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</si>
  <si>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</si>
  <si>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</si>
  <si>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</si>
  <si>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</si>
  <si>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</si>
  <si>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</si>
  <si>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</si>
  <si>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</si>
  <si>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</si>
  <si>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</si>
  <si>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</si>
  <si>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</si>
  <si>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</si>
  <si>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</si>
  <si>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</si>
  <si>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</si>
  <si>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</si>
  <si>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</si>
  <si>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</si>
  <si>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</si>
  <si>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</si>
  <si>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</si>
  <si>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</si>
  <si>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</si>
  <si>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</si>
  <si>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</si>
  <si>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</si>
  <si>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</si>
  <si>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</si>
  <si>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</si>
  <si>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</si>
  <si>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</si>
  <si>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</si>
  <si>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</si>
  <si>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</si>
  <si>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</si>
  <si>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</si>
  <si>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</si>
  <si>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</si>
  <si>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</si>
  <si>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</si>
  <si>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</si>
  <si>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</si>
  <si>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</si>
  <si>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</si>
  <si>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</si>
  <si>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</si>
  <si>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</si>
  <si>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</si>
  <si>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</si>
  <si>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</si>
  <si>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</si>
  <si>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</si>
  <si>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</si>
  <si>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</si>
  <si>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</si>
  <si>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</si>
  <si>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</si>
  <si>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</si>
  <si>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</si>
  <si>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</si>
  <si>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</si>
  <si>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</si>
  <si>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</si>
  <si>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</si>
  <si>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</si>
  <si>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</si>
  <si>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</si>
  <si>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</si>
  <si>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</si>
  <si>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</si>
  <si>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</si>
  <si>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</si>
  <si>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</si>
  <si>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</si>
  <si>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</si>
  <si>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</si>
  <si>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</si>
  <si>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</si>
  <si>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</si>
  <si>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</si>
  <si>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</si>
  <si>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</si>
  <si>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</si>
  <si>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</si>
  <si>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</si>
  <si>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</si>
  <si>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</si>
  <si>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</si>
  <si>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</si>
  <si>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</si>
  <si>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</si>
  <si>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</si>
  <si>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</si>
  <si>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</si>
  <si>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</si>
  <si>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</si>
  <si>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</si>
  <si>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</si>
  <si>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</si>
  <si>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</si>
  <si>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</si>
  <si>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</si>
  <si>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</si>
  <si>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</si>
  <si>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</si>
  <si>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</si>
  <si>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</si>
  <si>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</si>
  <si>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</si>
  <si>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</si>
  <si>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</si>
  <si>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</si>
  <si>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</si>
  <si>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</si>
  <si>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</si>
  <si>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</si>
  <si>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</si>
  <si>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</si>
  <si>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</si>
  <si>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</si>
  <si>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</si>
  <si>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</si>
  <si>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</si>
  <si>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</si>
  <si>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</si>
  <si>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</si>
  <si>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</si>
  <si>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</si>
  <si>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</si>
  <si>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</si>
  <si>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</si>
  <si>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</si>
  <si>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</si>
  <si>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</si>
  <si>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</si>
  <si>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</si>
  <si>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</si>
  <si>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</si>
  <si>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</si>
  <si>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</si>
  <si>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</si>
  <si>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</si>
  <si>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</si>
  <si>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</si>
  <si>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</si>
  <si>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</si>
  <si>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</si>
  <si>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</si>
  <si>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</si>
  <si>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</si>
  <si>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</si>
  <si>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</si>
  <si>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</si>
  <si>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</si>
  <si>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</si>
  <si>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</si>
  <si>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</si>
  <si>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</si>
  <si>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</si>
  <si>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</si>
  <si>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</si>
  <si>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</si>
  <si>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</si>
  <si>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</si>
  <si>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</si>
  <si>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</si>
  <si>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</si>
  <si>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</si>
  <si>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</si>
  <si>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</si>
  <si>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</si>
  <si>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</si>
  <si>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</si>
  <si>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</si>
  <si>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</si>
  <si>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</si>
  <si>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</si>
  <si>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</si>
  <si>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</si>
  <si>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</si>
  <si>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</si>
  <si>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</si>
  <si>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</si>
  <si>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</si>
  <si>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</si>
  <si>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</si>
  <si>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</si>
  <si>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</si>
  <si>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</si>
  <si>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</si>
  <si>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</si>
  <si>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</si>
  <si>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</si>
  <si>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</si>
  <si>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</si>
  <si>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</si>
  <si>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</si>
  <si>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</si>
  <si>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</si>
  <si>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</si>
  <si>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</si>
  <si>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</si>
  <si>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</si>
  <si>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</si>
  <si>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</si>
  <si>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</si>
  <si>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</si>
  <si>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</si>
  <si>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</si>
  <si>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</si>
  <si>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</si>
  <si>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</si>
  <si>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</si>
  <si>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</si>
  <si>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</si>
  <si>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</si>
  <si>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</si>
  <si>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</si>
  <si>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</si>
  <si>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</si>
  <si>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</si>
  <si>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</si>
  <si>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</si>
  <si>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</si>
  <si>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</si>
  <si>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</si>
  <si>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</si>
  <si>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</si>
  <si>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</si>
  <si>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</si>
  <si>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</si>
  <si>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</si>
  <si>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</si>
  <si>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</si>
  <si>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</si>
  <si>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</si>
  <si>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</si>
  <si>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</si>
  <si>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</si>
  <si>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</si>
  <si>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</si>
  <si>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</si>
  <si>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</si>
  <si>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</si>
  <si>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</si>
  <si>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</si>
  <si>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</si>
  <si>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</si>
  <si>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</si>
  <si>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</si>
  <si>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</si>
  <si>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</si>
  <si>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</si>
  <si>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</si>
  <si>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</si>
  <si>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</si>
  <si>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</si>
  <si>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</si>
  <si>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</si>
  <si>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</si>
  <si>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</si>
  <si>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</si>
  <si>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</si>
  <si>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</si>
  <si>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</si>
  <si>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</si>
  <si>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</si>
  <si>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</si>
  <si>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</si>
  <si>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</si>
  <si>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</si>
  <si>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</si>
  <si>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</si>
  <si>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</si>
  <si>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</si>
  <si>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</si>
  <si>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</si>
  <si>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</si>
  <si>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</si>
  <si>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</si>
  <si>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</si>
  <si>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</si>
  <si>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</si>
  <si>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</si>
  <si>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</si>
  <si>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</si>
  <si>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</si>
  <si>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</si>
  <si>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</si>
  <si>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</si>
  <si>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</si>
  <si>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</si>
  <si>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</si>
  <si>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</si>
  <si>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</si>
  <si>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</si>
  <si>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</si>
  <si>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</si>
  <si>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</si>
  <si>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</si>
  <si>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</si>
  <si>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</si>
  <si>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</si>
  <si>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</si>
  <si>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</si>
  <si>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</si>
  <si>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</si>
  <si>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</si>
  <si>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</si>
  <si>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</si>
  <si>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</si>
  <si>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</si>
  <si>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</si>
  <si>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</si>
  <si>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</si>
  <si>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</si>
  <si>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</si>
  <si>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</si>
  <si>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</si>
  <si>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</si>
  <si>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</si>
  <si>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</si>
  <si>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</si>
  <si>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</si>
  <si>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</si>
  <si>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</si>
  <si>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</si>
  <si>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</si>
  <si>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</si>
  <si>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</si>
  <si>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</si>
  <si>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</si>
  <si>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</si>
  <si>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</si>
  <si>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</si>
  <si>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</si>
  <si>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</si>
  <si>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</si>
  <si>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</si>
  <si>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</si>
  <si>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</si>
  <si>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</si>
  <si>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</si>
  <si>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</si>
  <si>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</si>
  <si>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</si>
  <si>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</si>
  <si>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</si>
  <si>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</si>
  <si>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</si>
  <si>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</si>
  <si>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</si>
  <si>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</si>
  <si>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</si>
  <si>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</si>
  <si>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</si>
  <si>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</si>
  <si>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</si>
  <si>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</si>
  <si>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</si>
  <si>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</si>
  <si>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</si>
  <si>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</si>
  <si>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</si>
  <si>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</si>
  <si>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</si>
  <si>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</si>
  <si>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</si>
  <si>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</si>
  <si>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</si>
  <si>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</si>
  <si>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</si>
  <si>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</si>
  <si>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</si>
  <si>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</si>
  <si>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</si>
  <si>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</si>
  <si>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</si>
  <si>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</si>
  <si>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</si>
  <si>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</si>
  <si>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</si>
  <si>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</si>
  <si>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</si>
  <si>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</si>
  <si>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</si>
  <si>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</si>
  <si>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</si>
  <si>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</si>
  <si>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</si>
  <si>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</si>
  <si>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</si>
  <si>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</si>
  <si>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</si>
  <si>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</si>
  <si>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</si>
  <si>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</si>
  <si>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</si>
  <si>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</si>
  <si>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</si>
  <si>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</si>
  <si>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</si>
  <si>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</si>
  <si>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</si>
  <si>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</si>
  <si>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</si>
  <si>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</si>
  <si>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</si>
  <si>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</si>
  <si>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</si>
  <si>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</si>
  <si>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</si>
  <si>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</si>
  <si>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</si>
  <si>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</si>
  <si>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</si>
  <si>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</si>
  <si>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</si>
  <si>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</si>
  <si>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</si>
  <si>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</si>
  <si>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</si>
  <si>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</si>
  <si>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</si>
  <si>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</si>
  <si>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</si>
  <si>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</si>
  <si>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</si>
  <si>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</si>
  <si>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</si>
  <si>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</si>
  <si>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</si>
  <si>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</si>
  <si>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</si>
  <si>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</si>
  <si>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</si>
  <si>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</si>
  <si>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</si>
  <si>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</si>
  <si>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</si>
  <si>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</si>
  <si>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</si>
  <si>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</si>
  <si>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</si>
  <si>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</si>
  <si>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</si>
  <si>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</si>
  <si>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</si>
  <si>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</si>
  <si>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</si>
  <si>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</si>
  <si>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</si>
  <si>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</si>
  <si>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</si>
  <si>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</si>
  <si>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</si>
  <si>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</si>
  <si>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</si>
  <si>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</si>
  <si>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</si>
  <si>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</si>
  <si>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</si>
  <si>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</si>
  <si>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</si>
  <si>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</si>
  <si>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</si>
  <si>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</si>
  <si>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</si>
  <si>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</si>
  <si>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</si>
  <si>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</si>
  <si>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</si>
  <si>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</si>
  <si>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</si>
  <si>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</si>
  <si>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</si>
  <si>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</si>
  <si>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</si>
  <si>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</si>
  <si>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</si>
  <si>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</si>
  <si>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</si>
  <si>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</si>
  <si>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</si>
  <si>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</si>
  <si>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</si>
  <si>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</si>
  <si>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</si>
  <si>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</si>
  <si>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</si>
  <si>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</si>
  <si>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</si>
  <si>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</si>
  <si>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</si>
  <si>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</si>
  <si>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</si>
  <si>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</si>
  <si>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</si>
  <si>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</si>
  <si>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</si>
  <si>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</si>
  <si>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</si>
  <si>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</si>
  <si>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</si>
  <si>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</si>
  <si>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</si>
  <si>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</si>
  <si>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</si>
  <si>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</si>
  <si>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</si>
  <si>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</si>
  <si>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</si>
  <si>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</si>
  <si>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</si>
  <si>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</si>
  <si>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</si>
  <si>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</si>
  <si>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</si>
  <si>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</si>
  <si>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</si>
  <si>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</si>
  <si>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</si>
  <si>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</si>
  <si>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</si>
  <si>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</si>
  <si>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</si>
  <si>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</si>
  <si>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</si>
  <si>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</si>
  <si>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</si>
  <si>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</si>
  <si>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</si>
  <si>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</si>
  <si>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</si>
  <si>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</si>
  <si>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</si>
  <si>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</si>
  <si>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</si>
  <si>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</si>
  <si>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</si>
  <si>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</si>
  <si>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</si>
  <si>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</si>
  <si>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</si>
  <si>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</si>
  <si>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</si>
  <si>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</si>
  <si>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</si>
  <si>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</si>
  <si>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</si>
  <si>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</si>
  <si>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</si>
  <si>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</si>
  <si>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</si>
  <si>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</si>
  <si>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</si>
  <si>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</si>
  <si>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</si>
  <si>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</si>
  <si>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</si>
  <si>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</si>
  <si>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</si>
  <si>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</si>
  <si>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</si>
  <si>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</si>
  <si>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</si>
  <si>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</si>
  <si>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</si>
  <si>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</si>
  <si>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</si>
  <si>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</si>
  <si>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</si>
  <si>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</si>
  <si>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</si>
  <si>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</si>
  <si>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</si>
  <si>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</si>
  <si>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</si>
  <si>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</si>
  <si>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</si>
  <si>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</si>
  <si>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</si>
  <si>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</si>
  <si>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</si>
  <si>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</si>
  <si>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</si>
  <si>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</si>
  <si>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</si>
  <si>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</si>
  <si>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</si>
  <si>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</si>
  <si>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</si>
  <si>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</si>
  <si>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</si>
  <si>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</si>
  <si>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</si>
  <si>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</si>
  <si>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</si>
  <si>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</si>
  <si>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</si>
  <si>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</si>
  <si>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</si>
  <si>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</si>
  <si>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</si>
  <si>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</si>
  <si>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</si>
  <si>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</si>
  <si>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</si>
  <si>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</si>
  <si>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</si>
  <si>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</si>
  <si>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</si>
  <si>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</si>
  <si>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</si>
  <si>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</si>
  <si>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</si>
  <si>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</si>
  <si>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</si>
  <si>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</si>
  <si>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</si>
  <si>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</si>
  <si>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</si>
  <si>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</si>
  <si>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</si>
  <si>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</si>
  <si>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</si>
  <si>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</si>
  <si>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</si>
  <si>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</si>
  <si>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</si>
  <si>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</si>
  <si>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</si>
  <si>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</si>
  <si>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</si>
  <si>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</si>
  <si>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</si>
  <si>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</si>
  <si>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</si>
  <si>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</si>
  <si>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</si>
  <si>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</si>
  <si>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</si>
  <si>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</si>
  <si>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</si>
  <si>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</si>
  <si>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</si>
  <si>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</si>
  <si>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</si>
  <si>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</si>
  <si>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</si>
  <si>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</si>
  <si>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</si>
  <si>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</si>
  <si>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</si>
  <si>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</si>
  <si>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</si>
  <si>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</si>
  <si>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</si>
  <si>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</si>
  <si>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</si>
  <si>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</si>
  <si>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</si>
  <si>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</si>
  <si>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</si>
  <si>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</si>
  <si>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</si>
  <si>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</si>
  <si>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</si>
  <si>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</si>
  <si>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</si>
  <si>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</si>
  <si>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</si>
  <si>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</si>
  <si>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</si>
  <si>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</si>
  <si>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</si>
  <si>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</si>
  <si>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</si>
  <si>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</si>
  <si>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</si>
  <si>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</si>
  <si>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</si>
  <si>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</si>
  <si>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</si>
  <si>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</si>
  <si>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</si>
  <si>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</si>
  <si>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</si>
  <si>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</si>
  <si>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</si>
  <si>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</si>
  <si>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</si>
  <si>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</si>
  <si>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</si>
  <si>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</si>
  <si>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</si>
  <si>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</si>
  <si>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</si>
  <si>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</si>
  <si>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</si>
  <si>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</si>
  <si>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</si>
  <si>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</si>
  <si>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</si>
  <si>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</si>
  <si>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</si>
  <si>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</si>
  <si>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</si>
  <si>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</si>
  <si>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</si>
  <si>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</si>
  <si>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</si>
  <si>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</si>
  <si>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</si>
  <si>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</si>
  <si>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</si>
  <si>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</si>
  <si>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</si>
  <si>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</si>
  <si>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</si>
  <si>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</si>
  <si>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</si>
  <si>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</si>
  <si>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</si>
  <si>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</si>
  <si>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</si>
  <si>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</si>
  <si>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</si>
  <si>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</si>
  <si>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</si>
  <si>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</si>
  <si>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</si>
  <si>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</si>
  <si>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</si>
  <si>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</si>
  <si>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</si>
  <si>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</si>
  <si>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</si>
  <si>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</si>
  <si>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</si>
  <si>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</si>
  <si>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</si>
  <si>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</si>
  <si>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</si>
  <si>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</si>
  <si>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</si>
  <si>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</si>
  <si>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</si>
  <si>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</si>
  <si>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</si>
  <si>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</si>
  <si>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</si>
  <si>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</si>
  <si>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</si>
  <si>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</si>
  <si>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</si>
  <si>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</si>
  <si>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</si>
  <si>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</si>
  <si>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</si>
  <si>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</si>
  <si>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</si>
  <si>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</si>
  <si>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</si>
  <si>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</si>
  <si>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</si>
  <si>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</si>
  <si>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</si>
  <si>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</si>
  <si>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</si>
  <si>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</si>
  <si>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</si>
  <si>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</si>
  <si>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</si>
  <si>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</si>
  <si>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</si>
  <si>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</si>
  <si>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</si>
  <si>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</si>
  <si>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</si>
  <si>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</si>
  <si>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</si>
  <si>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</si>
  <si>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</si>
  <si>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</si>
  <si>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</si>
  <si>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</si>
  <si>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</si>
  <si>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</si>
  <si>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</si>
  <si>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</si>
  <si>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</si>
  <si>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</si>
  <si>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</si>
  <si>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</si>
  <si>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</si>
  <si>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</si>
  <si>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</si>
  <si>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</si>
  <si>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</si>
  <si>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</si>
  <si>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</si>
  <si>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</si>
  <si>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</si>
  <si>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</si>
  <si>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</si>
  <si>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</si>
  <si>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</si>
  <si>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</si>
  <si>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</si>
  <si>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</si>
  <si>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</si>
  <si>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</si>
  <si>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</si>
  <si>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</si>
  <si>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</si>
  <si>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</si>
  <si>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</si>
  <si>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</si>
  <si>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</si>
  <si>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</si>
  <si>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</si>
  <si>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</si>
  <si>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</si>
  <si>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</si>
  <si>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</si>
  <si>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</si>
  <si>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</si>
  <si>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</si>
  <si>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</si>
  <si>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</si>
  <si>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</si>
  <si>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</si>
  <si>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</si>
  <si>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</si>
  <si>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</si>
  <si>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</si>
  <si>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</si>
  <si>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</si>
  <si>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</si>
  <si>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</si>
  <si>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</si>
  <si>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</si>
  <si>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</si>
  <si>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</si>
  <si>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</si>
  <si>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</si>
  <si>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</si>
  <si>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</si>
  <si>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</si>
  <si>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</si>
  <si>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</si>
  <si>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</si>
  <si>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</si>
  <si>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</si>
  <si>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</si>
  <si>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</si>
  <si>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</si>
  <si>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</si>
  <si>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</si>
  <si>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</si>
  <si>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</si>
  <si>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</si>
  <si>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</si>
  <si>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</si>
  <si>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</si>
  <si>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</si>
  <si>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</si>
  <si>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</si>
  <si>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</si>
  <si>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</si>
  <si>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</si>
  <si>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</si>
  <si>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</si>
  <si>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</si>
  <si>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</si>
  <si>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</si>
  <si>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</si>
  <si>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</si>
  <si>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</si>
  <si>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</si>
  <si>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</si>
  <si>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</si>
  <si>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</si>
  <si>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</si>
  <si>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</si>
  <si>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</si>
  <si>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</si>
  <si>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</si>
  <si>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</si>
  <si>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</si>
  <si>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</si>
  <si>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</si>
  <si>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</si>
  <si>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</si>
  <si>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</si>
  <si>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</si>
  <si>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</si>
  <si>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</si>
  <si>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</si>
  <si>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</si>
  <si>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</si>
  <si>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</si>
  <si>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</si>
  <si>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</si>
  <si>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</si>
  <si>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</si>
  <si>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</si>
  <si>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</si>
  <si>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</si>
  <si>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</si>
  <si>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</si>
  <si>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</si>
  <si>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</si>
  <si>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</si>
  <si>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</si>
  <si>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</si>
  <si>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</si>
  <si>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</si>
  <si>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</si>
  <si>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</si>
  <si>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</si>
  <si>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</si>
  <si>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</si>
  <si>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</si>
  <si>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</si>
  <si>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</si>
  <si>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</si>
  <si>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</si>
  <si>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</si>
  <si>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</si>
  <si>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</si>
  <si>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</si>
  <si>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</si>
  <si>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</si>
  <si>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</si>
  <si>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</si>
  <si>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</si>
  <si>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</si>
  <si>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</si>
  <si>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</si>
  <si>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</si>
  <si>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</si>
  <si>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</si>
  <si>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</si>
  <si>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</si>
  <si>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</si>
  <si>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</si>
  <si>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</si>
  <si>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</si>
  <si>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</si>
  <si>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</si>
  <si>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</si>
  <si>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</si>
  <si>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</si>
  <si>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</si>
  <si>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</si>
  <si>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</si>
  <si>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</si>
  <si>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</si>
  <si>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</si>
  <si>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</si>
  <si>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</si>
  <si>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</si>
  <si>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</si>
  <si>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</si>
  <si>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</si>
  <si>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</si>
  <si>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</si>
  <si>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</si>
  <si>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</si>
  <si>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</si>
  <si>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</si>
  <si>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</si>
  <si>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</si>
  <si>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</si>
  <si>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</si>
  <si>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</si>
  <si>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</si>
  <si>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</si>
  <si>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</si>
  <si>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</si>
  <si>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</si>
  <si>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</si>
  <si>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</si>
  <si>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</si>
  <si>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</si>
  <si>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</si>
  <si>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</si>
  <si>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</si>
  <si>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</si>
  <si>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</si>
  <si>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</si>
  <si>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</si>
  <si>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</si>
  <si>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</si>
  <si>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</si>
  <si>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</si>
  <si>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</si>
  <si>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</si>
  <si>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</si>
  <si>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</si>
  <si>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</si>
  <si>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</si>
  <si>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</si>
  <si>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</si>
  <si>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</si>
  <si>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</si>
  <si>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</si>
  <si>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</si>
  <si>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</si>
  <si>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</si>
  <si>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</si>
  <si>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</si>
  <si>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</si>
  <si>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</si>
  <si>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</si>
  <si>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</si>
  <si>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</si>
  <si>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</si>
  <si>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</si>
  <si>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</si>
  <si>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</si>
  <si>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</si>
  <si>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</si>
  <si>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</si>
  <si>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</si>
  <si>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</si>
  <si>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</si>
  <si>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</si>
  <si>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</si>
  <si>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</si>
  <si>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</si>
  <si>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</si>
  <si>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</si>
  <si>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</si>
  <si>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</si>
  <si>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</si>
  <si>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</si>
  <si>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</si>
  <si>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</si>
  <si>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</si>
  <si>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</si>
  <si>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</si>
  <si>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</si>
  <si>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</si>
  <si>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</si>
  <si>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</si>
  <si>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</si>
  <si>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</si>
  <si>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</si>
  <si>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</si>
  <si>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</si>
  <si>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</si>
  <si>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</si>
  <si>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</si>
  <si>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</si>
  <si>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</si>
  <si>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</si>
  <si>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</si>
  <si>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</si>
  <si>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</si>
  <si>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</si>
  <si>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</si>
  <si>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</si>
  <si>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</si>
  <si>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</si>
  <si>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</si>
  <si>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</si>
  <si>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</si>
  <si>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</si>
  <si>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</si>
  <si>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</si>
  <si>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</si>
  <si>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</si>
  <si>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</si>
  <si>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</si>
  <si>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</si>
  <si>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</si>
  <si>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</si>
  <si>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</si>
  <si>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</si>
  <si>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</si>
  <si>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</si>
  <si>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</si>
  <si>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</si>
  <si>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</si>
  <si>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</si>
  <si>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</si>
  <si>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</si>
  <si>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</si>
  <si>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</si>
  <si>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</si>
  <si>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</si>
  <si>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</si>
  <si>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</si>
  <si>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</si>
  <si>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</si>
  <si>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</si>
  <si>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</si>
  <si>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</si>
  <si>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</si>
  <si>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</si>
  <si>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</si>
  <si>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</si>
  <si>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</si>
  <si>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</si>
  <si>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</si>
  <si>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</si>
  <si>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</si>
  <si>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</si>
  <si>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</si>
  <si>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</si>
  <si>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</si>
  <si>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</si>
  <si>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</si>
  <si>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</si>
  <si>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</si>
  <si>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</si>
  <si>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</si>
  <si>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</si>
  <si>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</si>
  <si>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</si>
  <si>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</si>
  <si>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</si>
  <si>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</si>
  <si>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</si>
  <si>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</si>
  <si>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</si>
  <si>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</si>
  <si>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</si>
  <si>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</si>
  <si>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</si>
  <si>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</si>
  <si>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</si>
  <si>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</si>
  <si>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</si>
  <si>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</si>
  <si>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</si>
  <si>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</si>
  <si>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</si>
  <si>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</si>
  <si>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</si>
  <si>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</si>
  <si>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</si>
  <si>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</si>
  <si>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</si>
  <si>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</si>
  <si>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</si>
  <si>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</si>
  <si>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</si>
  <si>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</si>
  <si>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</si>
  <si>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</si>
  <si>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</si>
  <si>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</si>
  <si>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</si>
  <si>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</si>
  <si>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</si>
  <si>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</si>
  <si>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</si>
  <si>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</si>
  <si>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</si>
  <si>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</si>
  <si>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</si>
  <si>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</si>
  <si>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</si>
  <si>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</si>
  <si>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</si>
  <si>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</si>
  <si>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</si>
  <si>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</si>
  <si>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</si>
  <si>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</si>
  <si>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</si>
  <si>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</si>
  <si>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</si>
  <si>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</si>
  <si>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</si>
  <si>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</si>
  <si>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</si>
  <si>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</si>
  <si>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</si>
  <si>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</si>
  <si>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</si>
  <si>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</si>
  <si>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</si>
  <si>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</si>
  <si>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</si>
  <si>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</si>
  <si>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</si>
  <si>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</si>
  <si>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</si>
  <si>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</si>
  <si>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</si>
  <si>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</si>
  <si>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</si>
  <si>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</si>
  <si>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</si>
  <si>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</si>
  <si>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</si>
  <si>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</si>
  <si>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</si>
  <si>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</si>
  <si>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</si>
  <si>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</si>
  <si>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</si>
  <si>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</si>
  <si>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</si>
  <si>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</si>
  <si>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</si>
  <si>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</si>
  <si>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</si>
  <si>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</si>
  <si>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</si>
  <si>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</si>
  <si>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</si>
  <si>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</si>
  <si>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</si>
  <si>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</si>
  <si>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</si>
  <si>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</si>
  <si>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</si>
  <si>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</si>
  <si>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</si>
  <si>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</si>
  <si>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</si>
  <si>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</si>
  <si>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</si>
  <si>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</si>
  <si>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</si>
  <si>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</si>
  <si>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</si>
  <si>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</si>
  <si>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</si>
  <si>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</si>
  <si>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</si>
  <si>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</si>
  <si>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</si>
  <si>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</si>
  <si>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</si>
  <si>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</si>
  <si>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</si>
  <si>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</si>
  <si>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</si>
  <si>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</si>
  <si>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</si>
  <si>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</si>
  <si>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</si>
  <si>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</si>
  <si>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</si>
  <si>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</si>
  <si>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</si>
  <si>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</si>
  <si>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</si>
  <si>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</si>
  <si>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</si>
  <si>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</si>
  <si>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</si>
  <si>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</si>
  <si>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</si>
  <si>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</si>
  <si>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</si>
  <si>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</si>
  <si>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</si>
  <si>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</si>
  <si>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</si>
  <si>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</si>
  <si>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</si>
  <si>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</si>
  <si>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</si>
  <si>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</si>
  <si>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</si>
  <si>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</si>
  <si>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</si>
  <si>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</si>
  <si>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</si>
  <si>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</si>
  <si>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</si>
  <si>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</si>
  <si>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</si>
  <si>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</si>
  <si>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</si>
  <si>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</si>
  <si>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</si>
  <si>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</si>
  <si>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</si>
  <si>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</si>
  <si>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</si>
  <si>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</si>
  <si>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</si>
  <si>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</si>
  <si>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</si>
  <si>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</si>
  <si>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</si>
  <si>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</si>
  <si>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</si>
  <si>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</si>
  <si>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</si>
  <si>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</si>
  <si>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</si>
  <si>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</si>
  <si>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</si>
  <si>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</si>
  <si>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</si>
  <si>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</si>
  <si>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</si>
  <si>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</si>
  <si>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</si>
  <si>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</si>
  <si>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</si>
  <si>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</si>
  <si>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</si>
  <si>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</si>
  <si>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</si>
  <si>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</si>
  <si>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</si>
  <si>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</si>
  <si>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</si>
  <si>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</si>
  <si>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</si>
  <si>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</si>
  <si>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</si>
  <si>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</si>
  <si>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</si>
  <si>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</si>
  <si>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</si>
  <si>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</si>
  <si>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</si>
  <si>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</si>
  <si>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</si>
  <si>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</si>
  <si>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</si>
  <si>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</si>
  <si>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</si>
  <si>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</si>
  <si>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</si>
  <si>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</si>
  <si>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</si>
  <si>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</si>
  <si>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</si>
  <si>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</si>
  <si>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</si>
  <si>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</si>
  <si>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</si>
  <si>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</si>
  <si>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</si>
  <si>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</si>
  <si>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</si>
  <si>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</si>
  <si>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</si>
  <si>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</si>
  <si>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</si>
  <si>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</si>
  <si>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</si>
  <si>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</si>
  <si>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</si>
  <si>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</si>
  <si>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</si>
  <si>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</si>
  <si>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</si>
  <si>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</si>
  <si>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</si>
  <si>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</si>
  <si>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</si>
  <si>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</si>
  <si>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</si>
  <si>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</si>
  <si>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</si>
  <si>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</si>
  <si>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</si>
  <si>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</si>
  <si>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</si>
  <si>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</si>
  <si>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</si>
  <si>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</si>
  <si>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</si>
  <si>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</si>
  <si>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</si>
  <si>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</si>
  <si>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</si>
  <si>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</si>
  <si>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</si>
  <si>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</si>
  <si>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</si>
  <si>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</si>
  <si>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</si>
  <si>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</si>
  <si>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</si>
  <si>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</si>
  <si>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</si>
  <si>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</si>
  <si>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</si>
  <si>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</si>
  <si>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</si>
  <si>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</si>
  <si>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</si>
  <si>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</si>
  <si>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</si>
  <si>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</si>
  <si>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</si>
  <si>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</si>
  <si>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</si>
  <si>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</si>
  <si>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</si>
  <si>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</si>
  <si>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</si>
  <si>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</si>
  <si>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</si>
  <si>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</si>
  <si>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</si>
  <si>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</si>
  <si>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</si>
  <si>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</si>
  <si>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</si>
  <si>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</si>
  <si>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</si>
  <si>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</si>
  <si>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</si>
  <si>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</si>
  <si>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</si>
  <si>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</si>
  <si>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</si>
  <si>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</si>
  <si>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</si>
  <si>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</si>
  <si>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</si>
  <si>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</si>
  <si>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</si>
  <si>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</si>
  <si>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</si>
  <si>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</si>
  <si>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</si>
  <si>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</si>
  <si>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</si>
  <si>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</si>
  <si>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</si>
  <si>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</si>
  <si>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</si>
  <si>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</si>
  <si>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</si>
  <si>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</si>
  <si>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</si>
  <si>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</si>
  <si>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</si>
  <si>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</si>
  <si>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</si>
  <si>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</si>
  <si>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</si>
  <si>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</si>
  <si>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</si>
  <si>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</si>
  <si>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</si>
  <si>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</si>
  <si>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</si>
  <si>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</si>
  <si>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</si>
  <si>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</si>
  <si>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</si>
  <si>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</si>
  <si>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</si>
  <si>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</si>
  <si>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</si>
  <si>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</si>
  <si>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</si>
  <si>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</si>
  <si>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</si>
  <si>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</si>
  <si>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</si>
  <si>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</si>
  <si>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</si>
  <si>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</si>
  <si>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</si>
  <si>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</si>
  <si>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</si>
  <si>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</si>
  <si>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</si>
  <si>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</si>
  <si>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</si>
  <si>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</si>
  <si>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</si>
  <si>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</si>
  <si>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</si>
  <si>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</si>
  <si>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</si>
  <si>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</si>
  <si>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</si>
  <si>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</si>
  <si>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</si>
  <si>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</si>
  <si>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</si>
  <si>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</si>
  <si>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</si>
  <si>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</si>
  <si>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</si>
  <si>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</si>
  <si>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</si>
  <si>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</si>
  <si>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</si>
  <si>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</si>
  <si>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</si>
  <si>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</si>
  <si>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</si>
  <si>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</si>
  <si>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</si>
  <si>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</si>
  <si>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</si>
  <si>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</si>
  <si>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</si>
  <si>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</si>
  <si>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</si>
  <si>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</si>
  <si>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</si>
  <si>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</si>
  <si>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</si>
  <si>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</si>
  <si>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</si>
  <si>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</si>
  <si>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</si>
  <si>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</si>
  <si>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</si>
  <si>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</si>
  <si>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</si>
  <si>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</si>
  <si>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</si>
  <si>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</si>
  <si>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</si>
  <si>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</si>
  <si>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</si>
  <si>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</si>
  <si>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</si>
  <si>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</si>
  <si>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</si>
  <si>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</si>
  <si>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</si>
  <si>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</si>
  <si>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</si>
  <si>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</si>
  <si>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</si>
  <si>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</si>
  <si>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</si>
  <si>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</si>
  <si>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</si>
  <si>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</si>
  <si>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</si>
  <si>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</si>
  <si>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</si>
  <si>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</si>
  <si>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</si>
  <si>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</si>
  <si>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</si>
  <si>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</si>
  <si>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</si>
  <si>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</si>
  <si>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</si>
  <si>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</si>
  <si>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</si>
  <si>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</si>
  <si>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</si>
  <si>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</si>
  <si>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</si>
  <si>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</si>
  <si>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</si>
  <si>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</si>
  <si>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</si>
  <si>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</si>
  <si>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</si>
  <si>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</si>
  <si>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</si>
  <si>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</si>
  <si>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</si>
  <si>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</si>
  <si>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</si>
  <si>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</si>
  <si>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</si>
  <si>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</si>
  <si>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</si>
  <si>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</si>
  <si>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</si>
  <si>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</si>
  <si>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</si>
  <si>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</si>
  <si>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</si>
  <si>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</si>
  <si>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</si>
  <si>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</si>
  <si>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</si>
  <si>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</si>
  <si>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</si>
  <si>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</si>
  <si>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</si>
  <si>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</si>
  <si>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</si>
  <si>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</si>
  <si>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</si>
  <si>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</si>
  <si>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</si>
  <si>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</si>
  <si>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</si>
  <si>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</si>
  <si>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</si>
  <si>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</si>
  <si>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</si>
  <si>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</si>
  <si>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</si>
  <si>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</si>
  <si>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</si>
  <si>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</si>
  <si>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</si>
  <si>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</si>
  <si>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</si>
  <si>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</si>
  <si>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</si>
  <si>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</si>
  <si>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</si>
  <si>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</si>
  <si>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</si>
  <si>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</si>
  <si>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</si>
  <si>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</si>
  <si>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</si>
  <si>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</si>
  <si>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</si>
  <si>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</si>
  <si>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</si>
  <si>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</si>
  <si>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</si>
  <si>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</si>
  <si>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</si>
  <si>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</si>
  <si>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</si>
  <si>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</si>
  <si>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</si>
  <si>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</si>
  <si>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</si>
  <si>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</si>
  <si>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</si>
  <si>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</si>
  <si>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</si>
  <si>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</si>
  <si>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</si>
  <si>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</si>
  <si>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</si>
  <si>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</si>
  <si>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</si>
  <si>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</si>
  <si>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</si>
  <si>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</si>
  <si>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</si>
  <si>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</si>
  <si>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</si>
  <si>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</si>
  <si>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</si>
  <si>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</si>
  <si>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</si>
  <si>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</si>
  <si>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</si>
  <si>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</si>
  <si>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</si>
  <si>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</si>
  <si>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</si>
  <si>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</si>
  <si>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</si>
  <si>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</si>
  <si>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</si>
  <si>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</si>
  <si>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</si>
  <si>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</si>
  <si>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</si>
  <si>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</si>
  <si>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</si>
  <si>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</si>
  <si>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</si>
  <si>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</si>
  <si>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</si>
  <si>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</si>
  <si>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</si>
  <si>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</si>
  <si>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</si>
  <si>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</si>
  <si>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</si>
  <si>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</si>
  <si>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</si>
  <si>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</si>
  <si>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</si>
  <si>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</si>
  <si>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</si>
  <si>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</si>
  <si>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</si>
  <si>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</si>
  <si>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</si>
  <si>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</si>
  <si>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</si>
  <si>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</si>
  <si>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</si>
  <si>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</si>
  <si>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</si>
  <si>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</si>
  <si>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</si>
  <si>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</si>
  <si>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</si>
  <si>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</si>
  <si>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</si>
  <si>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</si>
  <si>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</si>
  <si>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</si>
  <si>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</si>
  <si>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</si>
  <si>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</si>
  <si>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</si>
  <si>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</si>
  <si>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</si>
  <si>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</si>
  <si>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</si>
  <si>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</si>
  <si>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</si>
  <si>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</si>
  <si>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</si>
  <si>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</si>
  <si>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</si>
  <si>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</si>
  <si>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</si>
  <si>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</si>
  <si>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</si>
  <si>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</si>
  <si>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</si>
  <si>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</si>
  <si>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</si>
  <si>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</si>
  <si>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</si>
  <si>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</si>
  <si>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</si>
  <si>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</si>
  <si>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</si>
  <si>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</si>
  <si>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</si>
  <si>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</si>
  <si>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</si>
  <si>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</si>
  <si>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</si>
  <si>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</si>
  <si>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</si>
  <si>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</si>
  <si>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</si>
  <si>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</si>
  <si>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</si>
  <si>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</si>
  <si>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</si>
  <si>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</si>
  <si>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</si>
  <si>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</si>
  <si>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</si>
  <si>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</si>
  <si>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</si>
  <si>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</si>
  <si>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</si>
  <si>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</si>
  <si>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</si>
  <si>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</si>
  <si>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</si>
  <si>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</si>
  <si>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</si>
  <si>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</si>
  <si>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</si>
  <si>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</si>
  <si>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</si>
  <si>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</si>
  <si>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</si>
  <si>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</si>
  <si>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</si>
  <si>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</si>
  <si>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</si>
  <si>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</si>
  <si>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</si>
  <si>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</si>
  <si>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</si>
  <si>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</si>
  <si>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</si>
  <si>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</si>
  <si>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</si>
  <si>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</si>
  <si>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</si>
  <si>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</si>
  <si>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</si>
  <si>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</si>
  <si>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</si>
  <si>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</si>
  <si>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</si>
  <si>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</si>
  <si>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</si>
  <si>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</si>
  <si>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</si>
  <si>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</si>
  <si>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</si>
  <si>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</si>
  <si>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</si>
  <si>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</si>
  <si>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</si>
  <si>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</si>
  <si>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</si>
  <si>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</si>
  <si>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</si>
  <si>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</si>
  <si>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</si>
  <si>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</si>
  <si>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</si>
  <si>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</si>
  <si>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</si>
  <si>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</si>
  <si>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</si>
  <si>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</si>
  <si>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</si>
  <si>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</si>
  <si>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</si>
  <si>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</si>
  <si>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</si>
  <si>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</si>
  <si>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</si>
  <si>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</si>
  <si>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</si>
  <si>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</si>
  <si>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</si>
  <si>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</si>
  <si>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</si>
  <si>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</si>
  <si>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</si>
  <si>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</si>
  <si>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</si>
  <si>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</si>
  <si>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</si>
  <si>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</si>
  <si>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</si>
  <si>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</si>
  <si>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</si>
  <si>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</si>
  <si>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</si>
  <si>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</si>
  <si>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</si>
  <si>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</si>
  <si>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</si>
  <si>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</si>
  <si>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</si>
  <si>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</si>
  <si>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</si>
  <si>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</si>
  <si>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</si>
  <si>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</si>
  <si>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</si>
  <si>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</si>
  <si>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</si>
  <si>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</si>
  <si>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</si>
  <si>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</si>
  <si>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</si>
  <si>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</si>
  <si>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</si>
  <si>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</si>
  <si>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</si>
  <si>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</si>
  <si>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</si>
  <si>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</si>
  <si>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</si>
  <si>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</si>
  <si>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</si>
  <si>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</si>
  <si>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</si>
  <si>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</si>
  <si>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</si>
  <si>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</si>
  <si>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</si>
  <si>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</si>
  <si>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</si>
  <si>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</si>
  <si>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</si>
  <si>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</si>
  <si>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</si>
  <si>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</si>
  <si>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</si>
  <si>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</si>
  <si>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</si>
  <si>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</si>
  <si>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</si>
  <si>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</si>
  <si>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</si>
  <si>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</si>
  <si>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</si>
  <si>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</si>
  <si>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</si>
  <si>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</si>
  <si>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</si>
  <si>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</si>
  <si>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</si>
  <si>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</si>
  <si>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</si>
  <si>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</si>
  <si>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</si>
  <si>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</si>
  <si>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</si>
  <si>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</si>
  <si>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</si>
  <si>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</si>
  <si>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</si>
  <si>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</si>
  <si>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</si>
  <si>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</si>
  <si>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</si>
  <si>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</si>
  <si>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</si>
  <si>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</si>
  <si>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</si>
  <si>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</si>
  <si>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</si>
  <si>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</si>
  <si>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</si>
  <si>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</si>
  <si>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</si>
  <si>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</si>
  <si>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</si>
  <si>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</si>
  <si>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</si>
  <si>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</si>
  <si>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</si>
  <si>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</si>
  <si>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</si>
  <si>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</si>
  <si>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</si>
  <si>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</si>
  <si>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</si>
  <si>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</si>
  <si>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</si>
  <si>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</si>
  <si>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</si>
  <si>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</si>
  <si>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</si>
  <si>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</si>
  <si>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</si>
  <si>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</si>
  <si>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</si>
  <si>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</si>
  <si>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</si>
  <si>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</si>
  <si>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</si>
  <si>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</si>
  <si>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</si>
  <si>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</si>
  <si>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</si>
  <si>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</si>
  <si>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</si>
  <si>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</si>
  <si>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</si>
  <si>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</si>
  <si>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</si>
  <si>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</si>
  <si>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</si>
  <si>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</si>
  <si>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</si>
  <si>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</si>
  <si>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</si>
  <si>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</si>
  <si>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</si>
  <si>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</si>
  <si>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</si>
  <si>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</si>
  <si>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</si>
  <si>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</si>
  <si>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</si>
  <si>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</si>
  <si>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</si>
  <si>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</si>
  <si>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</si>
  <si>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</si>
  <si>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</si>
  <si>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</si>
  <si>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</si>
  <si>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</si>
  <si>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</si>
  <si>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</si>
  <si>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</si>
  <si>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</si>
  <si>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</si>
  <si>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</si>
  <si>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</si>
  <si>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</si>
  <si>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</si>
  <si>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</si>
  <si>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</si>
  <si>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</si>
  <si>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</si>
  <si>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</si>
  <si>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</si>
  <si>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</si>
  <si>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</si>
  <si>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</si>
  <si>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</si>
  <si>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</si>
  <si>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</si>
  <si>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</si>
  <si>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</si>
  <si>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</si>
  <si>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</si>
  <si>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</si>
  <si>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</si>
  <si>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</si>
  <si>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</si>
  <si>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</si>
  <si>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</si>
  <si>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</si>
  <si>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</si>
  <si>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</si>
  <si>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</si>
  <si>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</si>
  <si>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</si>
  <si>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</si>
  <si>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</si>
  <si>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</si>
  <si>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</si>
  <si>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</si>
  <si>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</si>
  <si>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</si>
  <si>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</si>
  <si>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</si>
  <si>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</si>
  <si>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</si>
  <si>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</si>
  <si>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</si>
  <si>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</si>
  <si>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</si>
  <si>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</si>
  <si>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</si>
  <si>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</si>
  <si>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</si>
  <si>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</si>
  <si>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</si>
  <si>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</si>
  <si>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</si>
  <si>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</si>
  <si>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</si>
  <si>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</si>
  <si>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</si>
  <si>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</si>
  <si>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</si>
  <si>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</si>
  <si>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</si>
  <si>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</si>
  <si>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</si>
  <si>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</si>
  <si>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</si>
  <si>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</si>
  <si>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</si>
  <si>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</si>
  <si>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</si>
  <si>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</si>
  <si>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</si>
  <si>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</si>
  <si>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</si>
  <si>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</si>
  <si>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</si>
  <si>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</si>
  <si>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</si>
  <si>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</si>
  <si>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</si>
  <si>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</si>
  <si>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</si>
  <si>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</si>
  <si>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</si>
  <si>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</si>
  <si>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</si>
  <si>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</si>
  <si>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</si>
  <si>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</si>
  <si>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</si>
  <si>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</si>
  <si>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</si>
  <si>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</si>
  <si>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</si>
  <si>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</si>
  <si>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</si>
  <si>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</si>
  <si>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</si>
  <si>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</si>
  <si>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</si>
  <si>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</si>
  <si>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</si>
  <si>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</si>
  <si>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</si>
  <si>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</si>
  <si>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</si>
  <si>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</si>
  <si>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</si>
  <si>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</si>
  <si>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</si>
  <si>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</si>
  <si>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</si>
  <si>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</si>
  <si>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</si>
  <si>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</si>
  <si>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</si>
  <si>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</si>
  <si>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</si>
  <si>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</si>
  <si>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</si>
  <si>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</si>
  <si>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</si>
  <si>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</si>
  <si>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</si>
  <si>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</si>
  <si>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</si>
  <si>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</si>
  <si>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</si>
  <si>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</si>
  <si>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</si>
  <si>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</si>
  <si>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</si>
  <si>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</si>
  <si>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</si>
  <si>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</si>
  <si>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</si>
  <si>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</si>
  <si>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</si>
  <si>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</si>
  <si>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</si>
  <si>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</si>
  <si>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</si>
  <si>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</si>
  <si>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</si>
  <si>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</si>
  <si>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</si>
  <si>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</si>
  <si>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</si>
  <si>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</si>
  <si>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</si>
  <si>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</si>
  <si>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</si>
  <si>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</si>
  <si>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</si>
  <si>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</si>
  <si>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</si>
  <si>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</si>
  <si>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</si>
  <si>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</si>
  <si>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</si>
  <si>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</si>
  <si>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</si>
  <si>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</si>
  <si>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</si>
  <si>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</si>
  <si>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</si>
  <si>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</si>
  <si>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</si>
  <si>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</si>
  <si>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</si>
  <si>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</si>
  <si>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</si>
  <si>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</si>
  <si>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</si>
  <si>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</si>
  <si>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</si>
  <si>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</si>
  <si>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</si>
  <si>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</si>
  <si>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</si>
  <si>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</si>
  <si>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</si>
  <si>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</si>
  <si>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</si>
  <si>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</si>
  <si>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</si>
  <si>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</si>
  <si>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</si>
  <si>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</si>
  <si>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</si>
  <si>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</si>
  <si>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</si>
  <si>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</si>
  <si>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</si>
  <si>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</si>
  <si>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</si>
  <si>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</si>
  <si>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</si>
  <si>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</si>
  <si>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</si>
  <si>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</si>
  <si>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</si>
  <si>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</si>
  <si>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</si>
  <si>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</si>
  <si>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</si>
  <si>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</si>
  <si>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</si>
  <si>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</si>
  <si>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</si>
  <si>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</si>
  <si>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</si>
  <si>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</si>
  <si>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</si>
  <si>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</si>
  <si>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</si>
  <si>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</si>
  <si>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</si>
  <si>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</si>
  <si>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</si>
  <si>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</si>
  <si>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</si>
  <si>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</si>
  <si>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</si>
  <si>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</si>
  <si>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</si>
  <si>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</si>
  <si>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</si>
  <si>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</si>
  <si>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</si>
  <si>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</si>
  <si>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</si>
  <si>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</si>
  <si>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</si>
  <si>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</si>
  <si>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</si>
  <si>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</si>
  <si>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</si>
  <si>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</si>
  <si>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</si>
  <si>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</si>
  <si>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</si>
  <si>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</si>
  <si>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</si>
  <si>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</si>
  <si>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</si>
  <si>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</si>
  <si>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</si>
  <si>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</si>
  <si>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</si>
  <si>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</si>
  <si>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</si>
  <si>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</si>
  <si>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</si>
  <si>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</si>
  <si>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</si>
  <si>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</si>
  <si>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</si>
  <si>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</si>
  <si>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</si>
  <si>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</si>
  <si>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</si>
  <si>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</si>
  <si>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</si>
  <si>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</si>
  <si>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</si>
  <si>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</si>
  <si>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</si>
  <si>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</si>
  <si>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</si>
  <si>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</si>
  <si>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</si>
  <si>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</si>
  <si>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</si>
  <si>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</si>
  <si>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</si>
  <si>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</si>
  <si>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</si>
  <si>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</si>
  <si>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</si>
  <si>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</si>
  <si>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</si>
  <si>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</si>
  <si>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</si>
  <si>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</si>
  <si>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</si>
  <si>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</si>
  <si>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</si>
  <si>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</si>
  <si>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</si>
  <si>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</si>
  <si>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</si>
  <si>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</si>
  <si>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</si>
  <si>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</si>
  <si>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</si>
  <si>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</si>
  <si>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</si>
  <si>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</si>
  <si>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</si>
  <si>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</si>
  <si>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</si>
  <si>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</si>
  <si>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</si>
  <si>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</si>
  <si>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</si>
  <si>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</si>
  <si>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</si>
  <si>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</si>
  <si>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</si>
  <si>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</si>
  <si>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</si>
  <si>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</si>
  <si>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</si>
  <si>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</si>
  <si>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</si>
  <si>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</si>
  <si>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</si>
  <si>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</si>
  <si>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</si>
  <si>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</si>
  <si>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</si>
  <si>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</si>
  <si>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</si>
  <si>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</si>
  <si>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</si>
  <si>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</si>
  <si>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</si>
  <si>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</si>
  <si>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</si>
  <si>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</si>
  <si>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</si>
  <si>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</si>
  <si>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</si>
  <si>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</si>
  <si>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</si>
  <si>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</si>
  <si>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</si>
  <si>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</si>
  <si>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</si>
  <si>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</si>
  <si>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</si>
  <si>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</si>
  <si>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</si>
  <si>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</si>
  <si>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</si>
  <si>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</si>
  <si>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</si>
  <si>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</si>
  <si>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</si>
  <si>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</si>
  <si>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</si>
  <si>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</si>
  <si>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</si>
  <si>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</si>
  <si>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</si>
  <si>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</si>
  <si>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</si>
  <si>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</si>
  <si>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</si>
  <si>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</si>
  <si>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</si>
  <si>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</si>
  <si>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</si>
  <si>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</si>
  <si>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</si>
  <si>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</si>
  <si>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</si>
  <si>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</si>
  <si>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</si>
  <si>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</si>
  <si>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</si>
  <si>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</si>
  <si>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</si>
  <si>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</si>
  <si>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</si>
  <si>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</si>
  <si>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</si>
  <si>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</si>
  <si>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</si>
  <si>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</si>
  <si>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</si>
  <si>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</si>
  <si>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</si>
  <si>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</si>
  <si>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</si>
  <si>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</si>
  <si>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</si>
  <si>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</si>
  <si>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</si>
  <si>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</si>
  <si>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</si>
  <si>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</si>
  <si>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</si>
  <si>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</si>
  <si>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</si>
  <si>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</si>
  <si>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</si>
  <si>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</si>
  <si>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</si>
  <si>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</si>
  <si>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</si>
  <si>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</si>
  <si>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</si>
  <si>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</si>
  <si>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</si>
  <si>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</si>
  <si>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</si>
  <si>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</si>
  <si>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</si>
  <si>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</si>
  <si>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</si>
  <si>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</si>
  <si>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</si>
  <si>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</si>
  <si>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</si>
  <si>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</si>
  <si>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</si>
  <si>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</si>
  <si>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</si>
  <si>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</si>
  <si>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</si>
  <si>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</si>
  <si>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</si>
  <si>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</si>
  <si>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</si>
  <si>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</si>
  <si>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</si>
  <si>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</si>
  <si>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</si>
  <si>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</si>
  <si>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</si>
  <si>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</si>
  <si>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</si>
  <si>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</si>
  <si>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</si>
  <si>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</si>
  <si>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</si>
  <si>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</si>
  <si>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</si>
  <si>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</si>
  <si>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</si>
  <si>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</si>
  <si>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</si>
  <si>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</si>
  <si>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</si>
  <si>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</si>
  <si>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</si>
  <si>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</si>
  <si>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</si>
  <si>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</si>
  <si>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</si>
  <si>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</si>
  <si>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</si>
  <si>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</si>
  <si>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</si>
  <si>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</si>
  <si>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</si>
  <si>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</si>
  <si>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</si>
  <si>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</si>
  <si>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</si>
  <si>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</si>
  <si>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</si>
  <si>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</si>
  <si>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</si>
  <si>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</si>
  <si>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</si>
  <si>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</si>
  <si>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</si>
  <si>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</si>
  <si>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</si>
  <si>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</si>
  <si>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</si>
  <si>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</si>
  <si>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</si>
  <si>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</si>
  <si>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</si>
  <si>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</si>
  <si>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</si>
  <si>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</si>
  <si>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</si>
  <si>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</si>
  <si>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</si>
  <si>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</si>
  <si>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</si>
  <si>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</si>
  <si>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</si>
  <si>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</si>
  <si>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</si>
  <si>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</si>
  <si>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</si>
  <si>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</si>
  <si>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</si>
  <si>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</si>
  <si>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</si>
  <si>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</si>
  <si>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</si>
  <si>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</si>
  <si>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</si>
  <si>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</si>
  <si>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</si>
  <si>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</si>
  <si>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</si>
  <si>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</si>
  <si>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</si>
  <si>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</si>
  <si>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</si>
  <si>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</si>
  <si>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</si>
  <si>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</si>
  <si>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</si>
  <si>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</si>
  <si>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</si>
  <si>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</si>
  <si>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</si>
  <si>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</si>
  <si>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</si>
  <si>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</si>
  <si>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</si>
  <si>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</si>
  <si>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</si>
  <si>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</si>
  <si>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</si>
  <si>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</si>
  <si>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</si>
  <si>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</si>
  <si>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</si>
  <si>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</si>
  <si>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</si>
  <si>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</si>
  <si>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</si>
  <si>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</si>
  <si>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</si>
  <si>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</si>
  <si>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</si>
  <si>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</si>
  <si>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</si>
  <si>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</si>
  <si>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</si>
  <si>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</si>
  <si>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</si>
  <si>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</si>
  <si>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</si>
  <si>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</si>
  <si>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</si>
  <si>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</si>
  <si>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</si>
  <si>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</si>
  <si>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</si>
  <si>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</si>
  <si>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</si>
  <si>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</si>
  <si>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</si>
  <si>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</si>
  <si>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</si>
  <si>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</si>
  <si>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</si>
  <si>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</si>
  <si>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</si>
  <si>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</si>
  <si>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</si>
  <si>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</si>
  <si>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</si>
  <si>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</si>
  <si>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</si>
  <si>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</si>
  <si>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</si>
  <si>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</si>
  <si>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</si>
  <si>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</si>
  <si>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</si>
  <si>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</si>
  <si>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</si>
  <si>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</si>
  <si>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</si>
  <si>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</si>
  <si>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</si>
  <si>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</si>
  <si>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</si>
  <si>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</si>
  <si>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</si>
  <si>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</si>
  <si>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</si>
  <si>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</si>
  <si>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</si>
  <si>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</si>
  <si>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</si>
  <si>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</si>
  <si>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</si>
  <si>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</si>
  <si>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</si>
  <si>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</si>
  <si>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</si>
  <si>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</si>
  <si>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</si>
  <si>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</si>
  <si>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</si>
  <si>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</si>
  <si>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</si>
  <si>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</si>
  <si>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</si>
  <si>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</si>
  <si>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</si>
  <si>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</si>
  <si>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</si>
  <si>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</si>
  <si>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</si>
  <si>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</si>
  <si>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</si>
  <si>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</si>
  <si>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</si>
  <si>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</si>
  <si>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</si>
  <si>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</si>
  <si>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</si>
  <si>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</si>
  <si>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</si>
  <si>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</si>
  <si>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</si>
  <si>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</si>
  <si>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</si>
  <si>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</si>
  <si>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</si>
  <si>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</si>
  <si>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</si>
  <si>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</si>
  <si>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</si>
  <si>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</si>
  <si>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</si>
  <si>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</si>
  <si>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</si>
  <si>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</si>
  <si>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</si>
  <si>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</si>
  <si>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</si>
  <si>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</si>
  <si>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</si>
  <si>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</si>
  <si>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</si>
  <si>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</si>
  <si>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</si>
  <si>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</si>
  <si>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</si>
  <si>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</si>
  <si>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</si>
  <si>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</si>
  <si>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</si>
  <si>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</si>
  <si>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</si>
  <si>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</si>
  <si>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</si>
  <si>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</si>
  <si>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</si>
  <si>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</si>
  <si>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</si>
  <si>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</si>
  <si>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</si>
  <si>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</si>
  <si>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</si>
  <si>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</si>
  <si>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</si>
  <si>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</si>
  <si>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</si>
  <si>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</si>
  <si>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</si>
  <si>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</si>
  <si>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</si>
  <si>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</si>
  <si>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</si>
  <si>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</si>
  <si>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</si>
  <si>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</si>
  <si>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</si>
  <si>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</si>
  <si>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</si>
  <si>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</si>
  <si>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</si>
  <si>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</si>
  <si>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</si>
  <si>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</si>
  <si>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</si>
  <si>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</si>
  <si>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</si>
  <si>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</si>
  <si>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</si>
  <si>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</si>
  <si>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</si>
  <si>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</si>
  <si>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</si>
  <si>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</si>
  <si>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</si>
  <si>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</si>
  <si>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</si>
  <si>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</si>
  <si>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</si>
  <si>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</si>
  <si>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</si>
  <si>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</si>
  <si>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</si>
  <si>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</si>
  <si>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</si>
  <si>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</si>
  <si>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</si>
  <si>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</si>
  <si>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</si>
  <si>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</si>
  <si>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</si>
  <si>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</si>
  <si>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</si>
  <si>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</si>
  <si>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</si>
  <si>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</si>
  <si>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</si>
  <si>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</si>
  <si>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</si>
  <si>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</si>
  <si>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</si>
  <si>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</si>
  <si>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</si>
  <si>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</si>
  <si>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</si>
  <si>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</si>
  <si>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</si>
  <si>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</si>
  <si>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</si>
  <si>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</si>
  <si>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</si>
  <si>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</si>
  <si>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</si>
  <si>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</si>
  <si>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</si>
  <si>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</si>
  <si>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</si>
  <si>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</si>
  <si>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</si>
  <si>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</si>
  <si>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</si>
  <si>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</si>
  <si>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</si>
  <si>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</si>
  <si>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</si>
  <si>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</si>
  <si>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</si>
  <si>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</si>
  <si>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</si>
  <si>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</si>
  <si>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</si>
  <si>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</si>
  <si>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</si>
  <si>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</si>
  <si>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</si>
  <si>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</si>
  <si>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</si>
  <si>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</si>
  <si>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</si>
  <si>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</si>
  <si>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</si>
  <si>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</si>
  <si>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</si>
  <si>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</si>
  <si>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</si>
  <si>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</si>
  <si>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</si>
  <si>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</si>
  <si>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</si>
  <si>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</si>
  <si>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</si>
  <si>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</si>
  <si>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</si>
  <si>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</si>
  <si>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</si>
  <si>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</si>
  <si>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</si>
  <si>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</si>
  <si>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</si>
  <si>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</si>
  <si>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</si>
  <si>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</si>
  <si>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</si>
  <si>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</si>
  <si>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</si>
  <si>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</si>
  <si>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</si>
  <si>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</si>
  <si>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</si>
  <si>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</si>
  <si>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</si>
  <si>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</si>
  <si>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</si>
  <si>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</si>
  <si>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</si>
  <si>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</si>
  <si>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</si>
  <si>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</si>
  <si>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</si>
  <si>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</si>
  <si>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</si>
  <si>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</si>
  <si>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</si>
  <si>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</si>
  <si>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</si>
  <si>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</si>
  <si>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</si>
  <si>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</si>
  <si>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</si>
  <si>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</si>
  <si>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</si>
  <si>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</si>
  <si>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</si>
  <si>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</si>
  <si>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</si>
  <si>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</si>
  <si>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</si>
  <si>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</si>
  <si>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</si>
  <si>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</si>
  <si>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</si>
  <si>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</si>
  <si>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</si>
  <si>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</si>
  <si>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</si>
  <si>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</si>
  <si>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</si>
  <si>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</si>
  <si>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</si>
  <si>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</si>
  <si>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</si>
  <si>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</si>
  <si>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</si>
  <si>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</si>
  <si>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</si>
  <si>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</si>
  <si>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</si>
  <si>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</si>
  <si>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</si>
  <si>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</si>
  <si>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</si>
  <si>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</si>
  <si>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</si>
  <si>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</si>
  <si>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</si>
  <si>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</si>
  <si>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</si>
  <si>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</si>
  <si>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</si>
  <si>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</si>
  <si>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</si>
  <si>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</si>
  <si>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</si>
  <si>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</si>
  <si>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</si>
  <si>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</si>
  <si>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</si>
  <si>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</si>
  <si>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</si>
  <si>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</si>
  <si>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</si>
  <si>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</si>
  <si>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</si>
  <si>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</si>
  <si>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</si>
  <si>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</si>
  <si>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</si>
  <si>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</si>
  <si>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</si>
  <si>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</si>
  <si>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</si>
  <si>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</si>
  <si>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</si>
  <si>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</si>
  <si>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</si>
  <si>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</si>
  <si>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</si>
  <si>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</si>
  <si>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</si>
  <si>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</si>
  <si>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</si>
  <si>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</si>
  <si>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</si>
  <si>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</si>
  <si>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</si>
  <si>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</si>
  <si>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</si>
  <si>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</si>
  <si>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</si>
  <si>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</si>
  <si>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</si>
  <si>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</si>
  <si>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</si>
  <si>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</si>
  <si>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</si>
  <si>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</si>
  <si>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</si>
  <si>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</si>
  <si>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</si>
  <si>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</si>
  <si>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</si>
  <si>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</si>
  <si>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</si>
  <si>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</si>
  <si>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</si>
  <si>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</si>
  <si>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</si>
  <si>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</si>
  <si>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</si>
  <si>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</si>
  <si>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</si>
  <si>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</si>
  <si>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</si>
  <si>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</si>
  <si>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</si>
  <si>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</si>
  <si>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</si>
  <si>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</si>
  <si>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</si>
  <si>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</si>
  <si>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</si>
  <si>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</si>
  <si>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</si>
  <si>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</si>
  <si>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</si>
  <si>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</si>
  <si>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</si>
  <si>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</si>
  <si>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</si>
  <si>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</si>
  <si>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</si>
  <si>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</si>
  <si>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</si>
  <si>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</si>
  <si>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</si>
  <si>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</si>
  <si>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</si>
  <si>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</si>
  <si>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</si>
  <si>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</si>
  <si>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</si>
  <si>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</si>
  <si>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</si>
  <si>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</si>
  <si>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</si>
  <si>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</si>
  <si>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</si>
  <si>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</si>
  <si>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</si>
  <si>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</si>
  <si>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</si>
  <si>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</si>
  <si>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</si>
  <si>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</si>
  <si>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</si>
  <si>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</si>
  <si>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</si>
  <si>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</si>
  <si>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</si>
  <si>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</si>
  <si>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</si>
  <si>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</si>
  <si>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</si>
  <si>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</si>
  <si>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</si>
  <si>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</si>
  <si>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</si>
  <si>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</si>
  <si>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</si>
  <si>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</si>
  <si>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</si>
  <si>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</si>
  <si>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</si>
  <si>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</si>
  <si>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</si>
  <si>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</si>
  <si>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</si>
  <si>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</si>
  <si>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</si>
  <si>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</si>
  <si>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</si>
  <si>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</si>
  <si>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</si>
  <si>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</si>
  <si>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</si>
  <si>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</si>
  <si>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</si>
  <si>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</si>
  <si>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</si>
  <si>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</si>
  <si>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</si>
  <si>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</si>
  <si>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</si>
  <si>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</si>
  <si>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</si>
  <si>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</si>
  <si>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</si>
  <si>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</si>
  <si>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</si>
  <si>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</si>
  <si>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</si>
  <si>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</si>
  <si>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</si>
  <si>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</si>
  <si>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</si>
  <si>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</si>
  <si>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</si>
  <si>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</si>
  <si>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</si>
  <si>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</si>
  <si>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</si>
  <si>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</si>
  <si>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</si>
  <si>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</si>
  <si>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</si>
  <si>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</si>
  <si>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</si>
  <si>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</si>
  <si>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</si>
  <si>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</si>
  <si>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</si>
  <si>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</si>
  <si>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</si>
  <si>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</si>
  <si>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</si>
  <si>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</si>
  <si>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</si>
  <si>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</si>
  <si>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</si>
  <si>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</si>
  <si>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</si>
  <si>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</si>
  <si>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</si>
  <si>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</si>
  <si>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</si>
  <si>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</si>
  <si>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</si>
  <si>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</si>
  <si>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</si>
  <si>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</si>
  <si>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</si>
  <si>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</si>
  <si>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</si>
  <si>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</si>
  <si>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</si>
  <si>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</si>
  <si>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</si>
  <si>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</si>
  <si>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</si>
  <si>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</si>
  <si>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</si>
  <si>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</si>
  <si>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</si>
  <si>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</si>
  <si>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</si>
  <si>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</si>
  <si>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</si>
  <si>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</si>
  <si>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</si>
  <si>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</si>
  <si>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</si>
  <si>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</si>
  <si>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</si>
  <si>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</si>
  <si>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</si>
  <si>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</si>
  <si>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</si>
  <si>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</si>
  <si>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</si>
  <si>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</si>
  <si>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</si>
  <si>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</si>
  <si>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</si>
  <si>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</si>
  <si>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</si>
  <si>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</si>
  <si>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</si>
  <si>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</si>
  <si>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</si>
  <si>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</si>
  <si>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</si>
  <si>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</si>
  <si>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</si>
  <si>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</si>
  <si>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</si>
  <si>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</si>
  <si>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</si>
  <si>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</si>
  <si>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</si>
  <si>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</si>
  <si>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</si>
  <si>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</si>
  <si>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</si>
  <si>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</si>
  <si>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</si>
  <si>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</si>
  <si>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</si>
  <si>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</si>
  <si>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</si>
  <si>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</si>
  <si>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</si>
  <si>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</si>
  <si>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</si>
  <si>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</si>
  <si>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</si>
  <si>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</si>
  <si>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</si>
  <si>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</si>
  <si>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</si>
  <si>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</si>
  <si>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</si>
  <si>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</si>
  <si>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</si>
  <si>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</si>
  <si>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</si>
  <si>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</si>
  <si>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</si>
  <si>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</si>
  <si>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</si>
  <si>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</si>
  <si>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</si>
  <si>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</si>
  <si>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</si>
  <si>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</si>
  <si>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</si>
  <si>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</si>
  <si>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</si>
  <si>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</si>
  <si>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</si>
  <si>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</si>
  <si>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</si>
  <si>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</si>
  <si>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</si>
  <si>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</si>
  <si>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</si>
  <si>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</si>
  <si>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</si>
  <si>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</si>
  <si>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</si>
  <si>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</si>
  <si>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</si>
  <si>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</si>
  <si>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</si>
  <si>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</si>
  <si>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</si>
  <si>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</si>
  <si>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</si>
  <si>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</si>
  <si>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</si>
  <si>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</si>
  <si>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</si>
  <si>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</si>
  <si>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</si>
  <si>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</si>
  <si>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</si>
  <si>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</si>
  <si>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</si>
  <si>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</si>
  <si>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</si>
  <si>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</si>
  <si>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</si>
  <si>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</si>
  <si>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</si>
  <si>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</si>
  <si>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</si>
  <si>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</si>
  <si>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</si>
  <si>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</si>
  <si>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</si>
  <si>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</si>
  <si>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</si>
  <si>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</si>
  <si>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</si>
  <si>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</si>
  <si>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</si>
  <si>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</si>
  <si>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</si>
  <si>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</si>
  <si>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</si>
  <si>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</si>
  <si>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</si>
  <si>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</si>
  <si>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</si>
  <si>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</si>
  <si>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</si>
  <si>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</si>
  <si>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</si>
  <si>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</si>
  <si>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</si>
  <si>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</si>
  <si>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</si>
  <si>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</si>
  <si>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</si>
  <si>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</si>
  <si>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</si>
  <si>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</si>
  <si>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</si>
  <si>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</si>
  <si>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</si>
  <si>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</si>
  <si>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</si>
  <si>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</si>
  <si>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</si>
  <si>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</si>
  <si>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</si>
  <si>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</si>
  <si>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</si>
  <si>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</si>
  <si>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</si>
  <si>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</si>
  <si>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</si>
  <si>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</si>
  <si>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</si>
  <si>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</si>
  <si>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</si>
  <si>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</si>
  <si>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</si>
  <si>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</si>
  <si>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</si>
  <si>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</si>
  <si>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</si>
  <si>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</si>
  <si>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</si>
  <si>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</si>
  <si>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</si>
  <si>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</si>
  <si>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</si>
  <si>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</si>
  <si>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</si>
  <si>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</si>
  <si>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</si>
  <si>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</si>
  <si>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</si>
  <si>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</si>
  <si>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</si>
  <si>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</si>
  <si>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</si>
  <si>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</si>
  <si>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</si>
  <si>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</si>
  <si>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</si>
  <si>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</si>
  <si>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</si>
  <si>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</si>
  <si>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</si>
  <si>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</si>
  <si>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</si>
  <si>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</si>
  <si>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</si>
  <si>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</si>
  <si>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</si>
  <si>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</si>
  <si>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</si>
  <si>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</si>
  <si>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</si>
  <si>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</si>
  <si>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</si>
  <si>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</si>
  <si>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</si>
  <si>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</si>
  <si>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</si>
  <si>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</si>
  <si>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</si>
  <si>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</si>
  <si>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</si>
  <si>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</si>
  <si>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</si>
  <si>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</si>
  <si>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</si>
  <si>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</si>
  <si>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</si>
  <si>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</si>
  <si>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</si>
  <si>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</si>
  <si>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</si>
  <si>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</si>
  <si>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</si>
  <si>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</si>
  <si>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</si>
  <si>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</si>
  <si>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</si>
  <si>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</si>
  <si>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</si>
  <si>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</si>
  <si>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</si>
  <si>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</si>
  <si>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</si>
  <si>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</si>
  <si>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</si>
  <si>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</si>
  <si>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</si>
  <si>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</si>
  <si>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</si>
  <si>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</si>
  <si>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</si>
  <si>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</si>
  <si>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</si>
  <si>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</si>
  <si>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</si>
  <si>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</si>
  <si>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</si>
  <si>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</si>
  <si>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</si>
  <si>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</si>
  <si>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</si>
  <si>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</si>
  <si>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</si>
  <si>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</si>
  <si>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</si>
  <si>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</si>
  <si>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</si>
  <si>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</si>
  <si>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</si>
  <si>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</si>
  <si>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</si>
  <si>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</si>
  <si>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</si>
  <si>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</si>
  <si>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</si>
  <si>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</si>
  <si>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</si>
  <si>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</si>
  <si>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</si>
  <si>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</si>
  <si>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</si>
  <si>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</si>
  <si>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</si>
  <si>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</si>
  <si>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</si>
  <si>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</si>
  <si>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</si>
  <si>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</si>
  <si>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</si>
  <si>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</si>
  <si>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</si>
  <si>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</si>
  <si>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</si>
  <si>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</si>
  <si>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</si>
  <si>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</si>
  <si>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</si>
  <si>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</si>
  <si>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</si>
  <si>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</si>
  <si>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</si>
  <si>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</si>
  <si>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</si>
  <si>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</si>
  <si>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</si>
  <si>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</si>
  <si>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</si>
  <si>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</si>
  <si>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</si>
  <si>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</si>
  <si>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</si>
  <si>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</si>
  <si>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</si>
  <si>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</si>
  <si>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</si>
  <si>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</si>
  <si>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</si>
  <si>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</si>
  <si>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</si>
  <si>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</si>
  <si>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</si>
  <si>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</si>
  <si>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</si>
  <si>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</si>
  <si>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</si>
  <si>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</si>
  <si>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</si>
  <si>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</si>
  <si>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</si>
  <si>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</si>
  <si>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</si>
  <si>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</si>
  <si>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</si>
  <si>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</si>
  <si>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</si>
  <si>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</si>
  <si>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</si>
  <si>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</si>
  <si>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</si>
  <si>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</si>
  <si>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</si>
  <si>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</si>
  <si>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</si>
  <si>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</si>
  <si>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</si>
  <si>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</si>
  <si>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</si>
  <si>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</si>
  <si>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</si>
  <si>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</si>
  <si>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</si>
  <si>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</si>
  <si>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</si>
  <si>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</si>
  <si>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</si>
  <si>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</si>
  <si>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</si>
  <si>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</si>
  <si>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</si>
  <si>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</si>
  <si>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</si>
  <si>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</si>
  <si>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</si>
  <si>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</si>
  <si>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</si>
  <si>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</si>
  <si>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</si>
  <si>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</si>
  <si>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</si>
  <si>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</si>
  <si>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</si>
  <si>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</si>
  <si>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</si>
  <si>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</si>
  <si>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</si>
  <si>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</si>
  <si>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</si>
  <si>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</si>
  <si>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</si>
  <si>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</si>
  <si>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</si>
  <si>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</si>
  <si>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</si>
  <si>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</si>
  <si>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</si>
  <si>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</si>
  <si>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</si>
  <si>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</si>
  <si>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</si>
  <si>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</si>
  <si>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</si>
  <si>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</si>
  <si>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</si>
  <si>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</si>
  <si>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</si>
  <si>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</si>
  <si>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</si>
  <si>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</si>
  <si>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</si>
  <si>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</si>
  <si>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</si>
  <si>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</si>
  <si>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</si>
  <si>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</si>
  <si>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</si>
  <si>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</si>
  <si>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</si>
  <si>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</si>
  <si>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</si>
  <si>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</si>
  <si>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</si>
  <si>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</si>
  <si>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</si>
  <si>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</si>
  <si>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</si>
  <si>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</si>
  <si>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</si>
  <si>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</si>
  <si>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</si>
  <si>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</si>
  <si>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</si>
  <si>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</si>
  <si>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</si>
  <si>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</si>
  <si>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</si>
  <si>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</si>
  <si>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</si>
  <si>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</si>
  <si>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</si>
  <si>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</si>
  <si>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</si>
  <si>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</si>
  <si>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</si>
  <si>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</si>
  <si>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</si>
  <si>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</si>
  <si>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</si>
  <si>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</si>
  <si>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</si>
  <si>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</si>
  <si>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</si>
  <si>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</si>
  <si>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</si>
  <si>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</si>
  <si>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</si>
  <si>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</si>
  <si>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</si>
  <si>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</si>
  <si>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</si>
  <si>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</si>
  <si>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</si>
  <si>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</si>
  <si>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</si>
  <si>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</si>
  <si>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</si>
  <si>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</si>
  <si>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</si>
  <si>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</si>
  <si>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</si>
  <si>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</si>
  <si>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</si>
  <si>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</si>
  <si>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</si>
  <si>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</si>
  <si>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</si>
  <si>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</si>
  <si>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</si>
  <si>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</si>
  <si>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</si>
  <si>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</si>
  <si>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</si>
  <si>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</si>
  <si>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</si>
  <si>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</si>
  <si>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</si>
  <si>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</si>
  <si>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</si>
  <si>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</si>
  <si>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</si>
  <si>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</si>
  <si>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</si>
  <si>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</si>
  <si>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</si>
  <si>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</si>
  <si>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</si>
  <si>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</si>
  <si>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</si>
  <si>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</si>
  <si>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</si>
  <si>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</si>
  <si>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</si>
  <si>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</si>
  <si>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</si>
  <si>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</si>
  <si>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</si>
  <si>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</si>
  <si>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</si>
  <si>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</si>
  <si>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</si>
  <si>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</si>
  <si>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</si>
  <si>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</si>
  <si>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</si>
  <si>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</si>
  <si>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</si>
  <si>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</si>
  <si>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</si>
  <si>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</si>
  <si>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</si>
  <si>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</si>
  <si>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</si>
  <si>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</si>
  <si>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</si>
  <si>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</si>
  <si>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</si>
  <si>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</si>
  <si>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</si>
  <si>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</si>
  <si>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</si>
  <si>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</si>
  <si>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</si>
  <si>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</si>
  <si>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</si>
  <si>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</si>
  <si>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</si>
  <si>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</si>
  <si>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</si>
  <si>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</si>
  <si>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</si>
  <si>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</si>
  <si>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</si>
  <si>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</si>
  <si>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</si>
  <si>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</si>
  <si>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</si>
  <si>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</si>
  <si>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</si>
  <si>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</si>
  <si>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</si>
  <si>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</si>
  <si>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</si>
  <si>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</si>
  <si>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</si>
  <si>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</si>
  <si>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</si>
  <si>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</si>
  <si>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</si>
  <si>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</si>
  <si>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</si>
  <si>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</si>
  <si>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</si>
  <si>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</si>
  <si>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</si>
  <si>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</si>
  <si>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</si>
  <si>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</si>
  <si>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</si>
  <si>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</si>
  <si>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</si>
  <si>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</si>
  <si>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</si>
  <si>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</si>
  <si>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</si>
  <si>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</si>
  <si>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</si>
  <si>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</si>
  <si>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</si>
  <si>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</si>
  <si>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</si>
  <si>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</si>
  <si>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</si>
  <si>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</si>
  <si>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</si>
  <si>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</si>
  <si>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</si>
  <si>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</si>
  <si>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</si>
  <si>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</si>
  <si>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</si>
  <si>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</si>
  <si>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</si>
  <si>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</si>
  <si>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</si>
  <si>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</si>
  <si>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</si>
  <si>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</si>
  <si>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</si>
  <si>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</si>
  <si>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</si>
  <si>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</si>
  <si>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</si>
  <si>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</si>
  <si>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</si>
  <si>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</si>
  <si>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</si>
  <si>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</si>
  <si>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</si>
  <si>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</si>
  <si>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</si>
  <si>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</si>
  <si>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</si>
  <si>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</si>
  <si>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</si>
  <si>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</si>
  <si>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</si>
  <si>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</si>
  <si>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</si>
  <si>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</si>
  <si>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</si>
  <si>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</si>
  <si>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</si>
  <si>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</si>
  <si>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</si>
  <si>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</si>
  <si>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</si>
  <si>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</si>
  <si>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</si>
  <si>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</si>
  <si>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</si>
  <si>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</si>
  <si>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</si>
  <si>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</si>
  <si>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</si>
  <si>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</si>
  <si>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</si>
  <si>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</si>
  <si>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</si>
  <si>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</si>
  <si>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</si>
  <si>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</si>
  <si>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</si>
  <si>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</si>
  <si>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</si>
  <si>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</si>
  <si>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</si>
  <si>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</si>
  <si>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</si>
  <si>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</si>
  <si>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</si>
  <si>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</si>
  <si>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</si>
  <si>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</si>
  <si>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</si>
  <si>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</si>
  <si>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</si>
  <si>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</si>
  <si>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</si>
  <si>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</si>
  <si>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</si>
  <si>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</si>
  <si>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</si>
  <si>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</si>
  <si>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</si>
  <si>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</si>
  <si>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</si>
  <si>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</si>
  <si>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</si>
  <si>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</si>
  <si>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</si>
  <si>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</si>
  <si>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</si>
  <si>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</si>
  <si>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</si>
  <si>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</si>
  <si>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</si>
  <si>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</si>
  <si>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</si>
  <si>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</si>
  <si>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</si>
  <si>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</si>
  <si>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</si>
  <si>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</si>
  <si>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</si>
  <si>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</si>
  <si>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</si>
  <si>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</si>
  <si>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</si>
  <si>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</si>
  <si>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</si>
  <si>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</si>
  <si>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</si>
  <si>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</si>
  <si>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</si>
  <si>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</si>
  <si>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</si>
  <si>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</si>
  <si>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</si>
  <si>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</si>
  <si>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</si>
  <si>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</si>
  <si>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</si>
  <si>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</si>
  <si>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</si>
  <si>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</si>
  <si>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</si>
  <si>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</si>
  <si>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</si>
  <si>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</si>
  <si>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</si>
  <si>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</si>
  <si>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</si>
  <si>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</si>
  <si>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</si>
  <si>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</si>
  <si>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</si>
  <si>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</si>
  <si>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</si>
  <si>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</si>
  <si>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</si>
  <si>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</si>
  <si>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</si>
  <si>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</si>
  <si>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</si>
  <si>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</si>
  <si>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</si>
  <si>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</si>
  <si>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</si>
  <si>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</si>
  <si>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</si>
  <si>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</si>
  <si>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</si>
  <si>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</si>
  <si>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</si>
  <si>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</si>
  <si>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</si>
  <si>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</si>
  <si>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</si>
  <si>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</si>
  <si>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</si>
  <si>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</si>
  <si>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</si>
  <si>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</si>
  <si>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</si>
  <si>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</si>
  <si>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</si>
  <si>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</si>
  <si>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</si>
  <si>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</si>
  <si>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</si>
  <si>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</si>
  <si>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</si>
  <si>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</si>
  <si>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</si>
  <si>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</si>
  <si>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</si>
  <si>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</si>
  <si>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</si>
  <si>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</si>
  <si>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</si>
  <si>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</si>
  <si>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</si>
  <si>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</si>
  <si>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</si>
  <si>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</si>
  <si>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</si>
  <si>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</si>
  <si>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</si>
  <si>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</si>
  <si>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</si>
  <si>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</si>
  <si>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</si>
  <si>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</si>
  <si>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</si>
  <si>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</si>
  <si>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</si>
  <si>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</si>
  <si>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</si>
  <si>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</si>
  <si>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</si>
  <si>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</si>
  <si>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</si>
  <si>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</si>
  <si>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</si>
  <si>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</si>
  <si>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</si>
  <si>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</si>
  <si>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</si>
  <si>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</si>
  <si>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</si>
  <si>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</si>
  <si>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</si>
  <si>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</si>
  <si>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</si>
  <si>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</si>
  <si>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</si>
  <si>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</si>
  <si>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</si>
  <si>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</si>
  <si>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</si>
  <si>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</si>
  <si>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</si>
  <si>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</si>
  <si>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</si>
  <si>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</si>
  <si>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</si>
  <si>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</si>
  <si>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</si>
  <si>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</si>
  <si>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</si>
  <si>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</si>
  <si>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</si>
  <si>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</si>
  <si>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</si>
  <si>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</si>
  <si>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</si>
  <si>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</si>
  <si>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</si>
  <si>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</si>
  <si>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</si>
  <si>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</si>
  <si>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</si>
  <si>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</si>
  <si>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</si>
  <si>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</si>
  <si>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</si>
  <si>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</si>
  <si>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</si>
  <si>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</si>
  <si>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</si>
  <si>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</si>
  <si>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</si>
  <si>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</si>
  <si>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</si>
  <si>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</si>
  <si>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</si>
  <si>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</si>
  <si>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</si>
  <si>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</si>
  <si>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</si>
  <si>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</si>
  <si>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</si>
  <si>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</si>
  <si>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</si>
  <si>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</si>
  <si>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</si>
  <si>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</si>
  <si>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</si>
  <si>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</si>
  <si>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</si>
  <si>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</si>
  <si>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</si>
  <si>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</si>
  <si>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</si>
  <si>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</si>
  <si>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</si>
  <si>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</si>
  <si>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</si>
  <si>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</si>
  <si>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</si>
  <si>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</si>
  <si>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</si>
  <si>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</si>
  <si>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</si>
  <si>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</si>
  <si>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</si>
  <si>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</si>
  <si>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</si>
  <si>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</si>
  <si>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</si>
  <si>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</si>
  <si>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</si>
  <si>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</si>
  <si>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</si>
  <si>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</si>
  <si>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</si>
  <si>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</si>
  <si>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</si>
  <si>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</si>
  <si>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</si>
  <si>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</si>
  <si>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</si>
  <si>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</si>
  <si>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</si>
  <si>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</si>
  <si>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</si>
  <si>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</si>
  <si>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</si>
  <si>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</si>
  <si>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</si>
  <si>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</si>
  <si>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</si>
  <si>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</si>
  <si>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</si>
  <si>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</si>
  <si>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</si>
  <si>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</si>
  <si>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</si>
  <si>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</si>
  <si>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</si>
  <si>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</si>
  <si>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</si>
  <si>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</si>
  <si>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</si>
  <si>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</si>
  <si>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</si>
  <si>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</si>
  <si>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</si>
  <si>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</si>
  <si>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</si>
  <si>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</si>
  <si>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</si>
  <si>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</si>
  <si>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</si>
  <si>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</si>
  <si>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</si>
  <si>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</si>
  <si>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</si>
  <si>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</si>
  <si>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</si>
  <si>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</si>
  <si>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</si>
  <si>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</si>
  <si>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</si>
  <si>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</si>
  <si>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</si>
  <si>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</si>
  <si>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</si>
  <si>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</si>
  <si>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</si>
  <si>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</si>
  <si>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</si>
  <si>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</si>
  <si>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</si>
  <si>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</si>
  <si>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</si>
  <si>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</si>
  <si>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</si>
  <si>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</si>
  <si>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</si>
  <si>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</si>
  <si>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</si>
  <si>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</si>
  <si>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</si>
  <si>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</si>
  <si>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</si>
  <si>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</si>
  <si>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</si>
  <si>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</si>
  <si>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</si>
  <si>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</si>
  <si>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</si>
  <si>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</si>
  <si>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</si>
  <si>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</si>
  <si>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</si>
  <si>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</si>
  <si>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</si>
  <si>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</si>
  <si>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</si>
  <si>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</si>
  <si>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</si>
  <si>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</si>
  <si>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</si>
  <si>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</si>
  <si>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</si>
  <si>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</si>
  <si>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</si>
  <si>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</si>
  <si>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</si>
  <si>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</si>
  <si>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</si>
  <si>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</si>
  <si>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</si>
  <si>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</si>
  <si>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</si>
  <si>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</si>
  <si>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</si>
  <si>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</si>
  <si>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</si>
  <si>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</si>
  <si>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</si>
  <si>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</si>
  <si>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</si>
  <si>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</si>
  <si>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</si>
  <si>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</si>
  <si>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</si>
  <si>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</si>
  <si>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</si>
  <si>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</si>
  <si>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</si>
  <si>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</si>
  <si>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</si>
  <si>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</si>
  <si>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</si>
  <si>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</si>
  <si>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</si>
  <si>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</si>
  <si>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</si>
  <si>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</si>
  <si>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</si>
  <si>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</si>
  <si>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</si>
  <si>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</si>
  <si>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</si>
  <si>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</si>
  <si>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</si>
  <si>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</si>
  <si>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</si>
  <si>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</si>
  <si>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</si>
  <si>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</si>
  <si>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</si>
  <si>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</si>
  <si>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</si>
  <si>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</si>
  <si>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</si>
  <si>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</si>
  <si>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</si>
  <si>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</si>
  <si>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</si>
  <si>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</si>
  <si>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</si>
  <si>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</si>
  <si>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</si>
  <si>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</si>
  <si>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</si>
  <si>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</si>
  <si>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</si>
  <si>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</si>
  <si>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</si>
  <si>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</si>
  <si>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</si>
  <si>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</si>
  <si>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</si>
  <si>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</si>
  <si>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</si>
  <si>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</si>
  <si>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</si>
  <si>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</si>
  <si>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</si>
  <si>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</si>
  <si>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</si>
  <si>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</si>
  <si>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</si>
  <si>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</si>
  <si>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</si>
  <si>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</si>
  <si>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</si>
  <si>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</si>
  <si>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</si>
  <si>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</si>
  <si>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</si>
  <si>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</si>
  <si>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</si>
  <si>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</si>
  <si>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</si>
  <si>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</si>
  <si>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</si>
  <si>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</si>
  <si>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</si>
  <si>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</si>
  <si>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</si>
  <si>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</si>
  <si>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</si>
  <si>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</si>
  <si>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</si>
  <si>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</si>
  <si>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</si>
  <si>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</si>
  <si>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</si>
  <si>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</si>
  <si>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</si>
  <si>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</si>
  <si>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</si>
  <si>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</si>
  <si>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</si>
  <si>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</si>
  <si>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</si>
  <si>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</si>
  <si>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</si>
  <si>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</si>
  <si>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</si>
  <si>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</si>
  <si>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</si>
  <si>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</si>
  <si>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</si>
  <si>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</si>
  <si>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</si>
  <si>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</si>
  <si>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</si>
  <si>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</si>
  <si>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</si>
  <si>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</si>
  <si>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</si>
  <si>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</si>
  <si>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</si>
  <si>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</si>
  <si>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</si>
  <si>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</si>
  <si>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</si>
  <si>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</si>
  <si>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</si>
  <si>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</si>
  <si>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</si>
  <si>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</si>
  <si>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</si>
  <si>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</si>
  <si>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</si>
  <si>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</si>
  <si>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</si>
  <si>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</si>
  <si>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</si>
  <si>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</si>
  <si>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</si>
  <si>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</si>
  <si>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</si>
  <si>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</si>
  <si>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</si>
  <si>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</si>
  <si>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</si>
  <si>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</si>
  <si>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</si>
  <si>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</si>
  <si>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</si>
  <si>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</si>
  <si>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</si>
  <si>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</si>
  <si>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</si>
  <si>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</si>
  <si>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</si>
  <si>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</si>
  <si>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</si>
  <si>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</si>
  <si>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</si>
  <si>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</si>
  <si>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</si>
  <si>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</si>
  <si>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</si>
  <si>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</si>
  <si>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</si>
  <si>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</si>
  <si>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</si>
  <si>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</si>
  <si>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</si>
  <si>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</si>
  <si>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</si>
  <si>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</si>
  <si>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</si>
  <si>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</si>
  <si>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</si>
  <si>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</si>
  <si>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</si>
  <si>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</si>
  <si>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</si>
  <si>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</si>
  <si>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</si>
  <si>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</si>
  <si>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</si>
  <si>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</si>
  <si>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</si>
  <si>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</si>
  <si>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</si>
  <si>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</si>
  <si>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</si>
  <si>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</si>
  <si>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</si>
  <si>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</si>
  <si>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</si>
  <si>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</si>
  <si>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</si>
  <si>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</si>
  <si>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</si>
  <si>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</si>
  <si>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</si>
  <si>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</si>
  <si>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</si>
  <si>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</si>
  <si>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</si>
  <si>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</si>
  <si>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</si>
  <si>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</si>
  <si>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</si>
  <si>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</si>
  <si>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</si>
  <si>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</si>
  <si>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</si>
  <si>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</si>
  <si>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</si>
  <si>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</si>
  <si>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</si>
  <si>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</si>
  <si>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</si>
  <si>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</si>
  <si>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</si>
  <si>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</si>
  <si>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</si>
  <si>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</si>
  <si>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</si>
  <si>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</si>
  <si>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</si>
  <si>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</si>
  <si>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</si>
  <si>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</si>
  <si>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</si>
  <si>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</si>
  <si>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</si>
  <si>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</si>
  <si>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</si>
  <si>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</si>
  <si>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</si>
  <si>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</si>
  <si>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</si>
  <si>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</si>
  <si>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</si>
  <si>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</si>
  <si>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</si>
  <si>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</si>
  <si>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</si>
  <si>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</si>
  <si>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</si>
  <si>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</si>
  <si>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</si>
  <si>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</si>
  <si>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</si>
  <si>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</si>
  <si>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</si>
  <si>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</si>
  <si>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</si>
  <si>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</si>
  <si>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</si>
  <si>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</si>
  <si>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</si>
  <si>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</si>
  <si>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</si>
  <si>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</si>
  <si>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</si>
  <si>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</si>
  <si>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</si>
  <si>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</si>
  <si>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</si>
  <si>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</si>
  <si>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</si>
  <si>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</si>
  <si>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</si>
  <si>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</si>
  <si>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</si>
  <si>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</si>
  <si>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</si>
  <si>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</si>
  <si>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</si>
  <si>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</si>
  <si>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</si>
  <si>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</si>
  <si>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</si>
  <si>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</si>
  <si>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</si>
  <si>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</si>
  <si>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</si>
  <si>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</si>
  <si>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</si>
  <si>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</si>
  <si>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</si>
  <si>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</si>
  <si>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</si>
  <si>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</si>
  <si>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</si>
  <si>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</si>
  <si>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</si>
  <si>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</si>
  <si>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</si>
  <si>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</si>
  <si>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</si>
  <si>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</si>
  <si>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</si>
  <si>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</si>
  <si>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</si>
  <si>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</si>
  <si>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</si>
  <si>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</si>
  <si>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</si>
  <si>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</si>
  <si>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</si>
  <si>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</si>
  <si>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</si>
  <si>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</si>
  <si>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</si>
  <si>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</si>
  <si>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</si>
  <si>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</si>
  <si>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</si>
  <si>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</si>
  <si>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</si>
  <si>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</si>
  <si>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</si>
  <si>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</si>
  <si>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</si>
  <si>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</si>
  <si>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</si>
  <si>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</si>
  <si>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</si>
  <si>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</si>
  <si>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</si>
  <si>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</si>
  <si>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</si>
  <si>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</si>
  <si>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</si>
  <si>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</si>
  <si>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</si>
  <si>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</si>
  <si>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</si>
  <si>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</si>
  <si>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</si>
  <si>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</si>
  <si>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</si>
  <si>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</si>
  <si>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</si>
  <si>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</si>
  <si>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</si>
  <si>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</si>
  <si>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</si>
  <si>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</si>
  <si>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</si>
  <si>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</si>
  <si>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</si>
  <si>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</si>
  <si>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</si>
  <si>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</si>
  <si>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</si>
  <si>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</si>
  <si>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</si>
  <si>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</si>
  <si>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</si>
  <si>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</si>
  <si>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</si>
  <si>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</si>
  <si>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</si>
  <si>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</si>
  <si>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</si>
  <si>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</si>
  <si>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</si>
  <si>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</si>
  <si>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</si>
  <si>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</si>
  <si>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</si>
  <si>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</si>
  <si>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</si>
  <si>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</si>
  <si>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</si>
  <si>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</si>
  <si>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</si>
  <si>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</si>
  <si>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</si>
  <si>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</si>
  <si>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</si>
  <si>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</si>
  <si>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</si>
  <si>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</si>
  <si>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</si>
  <si>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</si>
  <si>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</si>
  <si>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</si>
  <si>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</si>
  <si>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</si>
  <si>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</si>
  <si>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</si>
  <si>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</si>
  <si>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</si>
  <si>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</si>
  <si>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</si>
  <si>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</si>
  <si>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</si>
  <si>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</si>
  <si>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</si>
  <si>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</si>
  <si>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</si>
  <si>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</si>
  <si>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</si>
  <si>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</si>
  <si>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</si>
  <si>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</si>
  <si>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</si>
  <si>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</si>
  <si>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</si>
  <si>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</si>
  <si>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</si>
  <si>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</si>
  <si>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</si>
  <si>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</si>
  <si>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</si>
  <si>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</si>
  <si>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</si>
  <si>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</si>
  <si>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</si>
  <si>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</si>
  <si>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</si>
  <si>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</si>
  <si>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</si>
  <si>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</si>
  <si>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</si>
  <si>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</si>
  <si>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</si>
  <si>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</si>
  <si>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</si>
  <si>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</si>
  <si>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</si>
  <si>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</si>
  <si>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</si>
  <si>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</si>
  <si>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</si>
  <si>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</si>
  <si>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</si>
  <si>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</si>
  <si>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</si>
  <si>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</si>
  <si>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</si>
  <si>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</si>
  <si>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</si>
  <si>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</si>
  <si>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</si>
  <si>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</si>
  <si>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</si>
  <si>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</si>
  <si>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</si>
  <si>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</si>
  <si>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</si>
  <si>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</si>
  <si>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</si>
  <si>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</si>
  <si>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</si>
  <si>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</si>
  <si>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</si>
  <si>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</si>
  <si>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</si>
  <si>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</si>
  <si>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</si>
  <si>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</si>
  <si>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</si>
  <si>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</si>
  <si>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</si>
  <si>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</si>
  <si>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</si>
  <si>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</si>
  <si>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</si>
  <si>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</si>
  <si>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</si>
  <si>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</si>
  <si>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</si>
  <si>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</si>
  <si>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</si>
  <si>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</si>
  <si>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</si>
  <si>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</si>
  <si>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</si>
  <si>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</si>
  <si>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</si>
  <si>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</si>
  <si>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</si>
  <si>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</si>
  <si>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</si>
  <si>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</si>
  <si>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</si>
  <si>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</si>
  <si>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</si>
  <si>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</si>
  <si>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</si>
  <si>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</si>
  <si>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</si>
  <si>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</si>
  <si>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</si>
  <si>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</si>
  <si>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</si>
  <si>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</si>
  <si>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</si>
  <si>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</si>
  <si>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</si>
  <si>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</si>
  <si>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</si>
  <si>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</si>
  <si>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</si>
  <si>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</si>
  <si>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</si>
  <si>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</si>
  <si>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</si>
  <si>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</si>
  <si>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</si>
  <si>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</si>
  <si>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</si>
  <si>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</si>
  <si>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</si>
  <si>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</si>
  <si>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</si>
  <si>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</si>
  <si>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</si>
  <si>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</si>
  <si>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</si>
  <si>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</si>
  <si>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</si>
  <si>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</si>
  <si>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</si>
  <si>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</si>
  <si>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</si>
  <si>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</si>
  <si>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</si>
  <si>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</si>
  <si>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</si>
  <si>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</si>
  <si>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</si>
  <si>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</si>
  <si>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</si>
  <si>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</si>
  <si>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</si>
  <si>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</si>
  <si>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</si>
  <si>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</si>
  <si>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</si>
  <si>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</si>
  <si>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</si>
  <si>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</si>
  <si>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</si>
  <si>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</si>
  <si>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</si>
  <si>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</si>
  <si>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</si>
  <si>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</si>
  <si>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</si>
  <si>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</si>
  <si>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</si>
  <si>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</si>
  <si>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</si>
  <si>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</si>
  <si>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</si>
  <si>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</si>
  <si>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</si>
  <si>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</si>
  <si>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</si>
  <si>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</si>
  <si>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</si>
  <si>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</si>
  <si>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</si>
  <si>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</si>
  <si>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</si>
  <si>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</si>
  <si>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</si>
  <si>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</si>
  <si>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</si>
  <si>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</si>
  <si>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</si>
  <si>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</si>
  <si>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</si>
  <si>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</si>
  <si>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</si>
  <si>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</si>
  <si>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</si>
  <si>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</si>
  <si>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</si>
  <si>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</si>
  <si>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</si>
  <si>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</si>
  <si>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</si>
  <si>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</si>
  <si>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</si>
  <si>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</si>
  <si>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</si>
  <si>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</si>
  <si>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</si>
  <si>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</si>
  <si>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</si>
  <si>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</si>
  <si>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</si>
  <si>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</si>
  <si>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</si>
  <si>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</si>
  <si>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</si>
  <si>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</si>
  <si>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</si>
  <si>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</si>
  <si>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</si>
  <si>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</si>
  <si>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</si>
  <si>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</si>
  <si>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</si>
  <si>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</si>
  <si>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</si>
  <si>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</si>
  <si>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</si>
  <si>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</si>
  <si>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</si>
  <si>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</si>
  <si>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</si>
  <si>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</si>
  <si>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</si>
  <si>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</si>
  <si>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</si>
  <si>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</si>
  <si>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</si>
  <si>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</si>
  <si>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</si>
  <si>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</si>
  <si>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</si>
  <si>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</si>
  <si>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</si>
  <si>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</si>
  <si>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</si>
  <si>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</si>
  <si>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</si>
  <si>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</si>
  <si>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</si>
  <si>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</si>
  <si>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</si>
  <si>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</si>
  <si>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</si>
  <si>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</si>
  <si>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</si>
  <si>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</si>
  <si>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</si>
  <si>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</si>
  <si>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</si>
  <si>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</si>
  <si>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</si>
  <si>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</si>
  <si>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</si>
  <si>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</si>
  <si>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</si>
  <si>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</si>
  <si>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</si>
  <si>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</si>
  <si>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</si>
  <si>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</si>
  <si>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</si>
  <si>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</si>
  <si>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</si>
  <si>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</si>
  <si>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</si>
  <si>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</si>
  <si>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</si>
  <si>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</si>
  <si>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</si>
  <si>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</si>
  <si>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</si>
  <si>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</si>
  <si>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</si>
  <si>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</si>
  <si>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</si>
  <si>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</si>
  <si>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</si>
  <si>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</si>
  <si>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</si>
  <si>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</si>
  <si>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</si>
  <si>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</si>
  <si>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</si>
  <si>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</si>
  <si>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</si>
  <si>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</si>
  <si>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</si>
  <si>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</si>
  <si>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</si>
  <si>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</si>
  <si>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</si>
  <si>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</si>
  <si>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</si>
  <si>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</si>
  <si>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</si>
  <si>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</si>
  <si>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</si>
  <si>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</si>
  <si>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</si>
  <si>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</si>
  <si>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</si>
  <si>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</si>
  <si>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</si>
  <si>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</si>
  <si>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</si>
  <si>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</si>
  <si>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</si>
  <si>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</si>
  <si>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</si>
  <si>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</si>
  <si>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</si>
  <si>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</si>
  <si>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</si>
  <si>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</si>
  <si>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</si>
  <si>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</si>
  <si>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</si>
  <si>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</si>
  <si>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</si>
  <si>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</si>
  <si>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</si>
  <si>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</si>
  <si>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</si>
  <si>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</si>
  <si>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</si>
  <si>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</si>
  <si>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</si>
  <si>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</si>
  <si>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</si>
  <si>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</si>
  <si>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</si>
  <si>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</si>
  <si>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</si>
  <si>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</si>
  <si>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</si>
  <si>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</si>
  <si>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</si>
  <si>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</si>
  <si>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</si>
  <si>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</si>
  <si>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</si>
  <si>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</si>
  <si>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</si>
  <si>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</si>
  <si>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</si>
  <si>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</si>
  <si>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</si>
  <si>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</si>
  <si>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</si>
  <si>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</si>
  <si>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</si>
  <si>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</si>
  <si>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</si>
  <si>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</si>
  <si>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</si>
  <si>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</si>
  <si>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</si>
  <si>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</si>
  <si>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</si>
  <si>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</si>
  <si>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</si>
  <si>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</si>
  <si>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</si>
  <si>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</si>
  <si>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</si>
  <si>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</si>
  <si>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</si>
  <si>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</si>
  <si>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</si>
  <si>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</si>
  <si>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</si>
  <si>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</si>
  <si>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</si>
  <si>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</si>
  <si>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</si>
  <si>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</si>
  <si>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</si>
  <si>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</si>
  <si>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</si>
  <si>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</si>
  <si>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</si>
  <si>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</si>
  <si>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</si>
  <si>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</si>
  <si>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</si>
  <si>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</si>
  <si>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</si>
  <si>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</si>
  <si>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</si>
  <si>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</si>
  <si>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</si>
  <si>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</si>
  <si>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</si>
  <si>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</si>
  <si>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</si>
  <si>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</si>
  <si>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</si>
  <si>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</si>
  <si>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</si>
  <si>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</si>
  <si>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</si>
  <si>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</si>
  <si>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</si>
  <si>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</si>
  <si>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</si>
  <si>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</si>
  <si>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</si>
  <si>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</si>
  <si>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</si>
  <si>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</si>
  <si>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</si>
  <si>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</si>
  <si>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</si>
  <si>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</si>
  <si>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</si>
  <si>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</si>
  <si>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</si>
  <si>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</si>
  <si>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</si>
  <si>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</si>
  <si>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</si>
  <si>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</si>
  <si>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</si>
  <si>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</si>
  <si>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</si>
  <si>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</si>
  <si>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</si>
  <si>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</si>
  <si>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</si>
  <si>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</si>
  <si>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</si>
  <si>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</si>
  <si>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</si>
  <si>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</si>
  <si>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</si>
  <si>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</si>
  <si>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</si>
  <si>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</si>
  <si>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</si>
  <si>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</si>
  <si>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</si>
  <si>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</si>
  <si>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</si>
  <si>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</si>
  <si>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</si>
  <si>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</si>
  <si>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</si>
  <si>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</si>
  <si>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</si>
  <si>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</si>
  <si>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</si>
  <si>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</si>
  <si>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</si>
  <si>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</si>
  <si>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</si>
  <si>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</si>
  <si>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</si>
  <si>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</si>
  <si>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</si>
  <si>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</si>
  <si>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</si>
  <si>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</si>
  <si>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</si>
  <si>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</si>
  <si>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</si>
  <si>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</si>
  <si>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</si>
  <si>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</si>
  <si>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</si>
  <si>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</si>
  <si>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</si>
  <si>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</si>
  <si>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</si>
  <si>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</si>
  <si>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</si>
  <si>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</si>
  <si>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</si>
  <si>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</si>
  <si>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</si>
  <si>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</si>
  <si>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</si>
  <si>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</si>
  <si>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</si>
  <si>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</si>
  <si>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</si>
  <si>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</si>
  <si>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</si>
  <si>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</si>
  <si>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</si>
  <si>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</si>
  <si>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</si>
  <si>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</si>
  <si>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</si>
  <si>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</si>
  <si>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</si>
  <si>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</si>
  <si>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</si>
  <si>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</si>
  <si>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</si>
  <si>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</si>
  <si>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</si>
  <si>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</si>
  <si>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</si>
  <si>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</si>
  <si>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</si>
  <si>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</si>
  <si>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</si>
  <si>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</si>
  <si>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</si>
  <si>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</si>
  <si>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</si>
  <si>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</si>
  <si>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</si>
  <si>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</si>
  <si>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</si>
  <si>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</si>
  <si>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</si>
  <si>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</si>
  <si>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</si>
  <si>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</si>
  <si>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</si>
  <si>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</si>
  <si>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</si>
  <si>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</si>
  <si>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</si>
  <si>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</si>
  <si>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</si>
  <si>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</si>
  <si>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</si>
  <si>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</si>
  <si>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</si>
  <si>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</si>
  <si>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</si>
  <si>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</si>
  <si>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</si>
  <si>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</si>
  <si>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</si>
  <si>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</si>
  <si>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</si>
  <si>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</si>
  <si>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</si>
  <si>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</si>
  <si>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</si>
  <si>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</si>
  <si>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</si>
  <si>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</si>
  <si>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</si>
  <si>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</si>
  <si>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</si>
  <si>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</si>
  <si>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</si>
  <si>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</si>
  <si>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</si>
  <si>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</si>
  <si>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</si>
  <si>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</si>
  <si>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</si>
  <si>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</si>
  <si>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</si>
  <si>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</si>
  <si>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</si>
  <si>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</si>
  <si>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</si>
  <si>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</si>
  <si>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</si>
  <si>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</si>
  <si>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</si>
  <si>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</si>
  <si>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</si>
  <si>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</si>
  <si>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</si>
  <si>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</si>
  <si>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</si>
  <si>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</si>
  <si>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</si>
  <si>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</si>
  <si>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</si>
  <si>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</si>
  <si>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</si>
  <si>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</si>
  <si>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</si>
  <si>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</si>
  <si>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</si>
  <si>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</si>
  <si>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</si>
  <si>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</si>
  <si>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</si>
  <si>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</si>
  <si>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</si>
  <si>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</si>
  <si>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</si>
  <si>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</si>
  <si>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</si>
  <si>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</si>
  <si>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</si>
  <si>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</si>
  <si>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</si>
  <si>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</si>
  <si>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</si>
  <si>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</si>
  <si>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</si>
  <si>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</si>
  <si>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</si>
  <si>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</si>
  <si>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</si>
  <si>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</si>
  <si>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</si>
  <si>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</si>
  <si>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</si>
  <si>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</si>
  <si>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</si>
  <si>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</si>
  <si>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</si>
  <si>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</si>
  <si>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</si>
  <si>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</si>
  <si>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</si>
  <si>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</si>
  <si>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</si>
  <si>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</si>
  <si>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</si>
  <si>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</si>
  <si>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</si>
  <si>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</si>
  <si>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</si>
  <si>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</si>
  <si>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</si>
  <si>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</si>
  <si>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</si>
  <si>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</si>
  <si>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</si>
  <si>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</si>
  <si>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</si>
  <si>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</si>
  <si>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</si>
  <si>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</si>
  <si>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</si>
  <si>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</si>
  <si>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</si>
  <si>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</si>
  <si>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</si>
  <si>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</si>
  <si>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</si>
  <si>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</si>
  <si>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</si>
  <si>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</si>
  <si>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</si>
  <si>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</si>
  <si>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</si>
  <si>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</si>
  <si>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</si>
  <si>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</si>
  <si>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</si>
  <si>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</si>
  <si>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</si>
  <si>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</si>
  <si>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</si>
  <si>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</si>
  <si>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</si>
  <si>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</si>
  <si>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</si>
  <si>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</si>
  <si>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</si>
  <si>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</si>
  <si>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</si>
  <si>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</si>
  <si>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</si>
  <si>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</si>
  <si>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</si>
  <si>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</si>
  <si>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</si>
  <si>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</si>
  <si>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</si>
  <si>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</si>
  <si>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</si>
  <si>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</si>
  <si>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</si>
  <si>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</si>
  <si>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</si>
  <si>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</si>
  <si>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</si>
  <si>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</si>
  <si>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</si>
  <si>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</si>
  <si>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</si>
  <si>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</si>
  <si>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</si>
  <si>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</si>
  <si>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</si>
  <si>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</si>
  <si>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</si>
  <si>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</si>
  <si>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</si>
  <si>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</si>
  <si>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</si>
  <si>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</si>
  <si>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</si>
  <si>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</si>
  <si>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</si>
  <si>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</si>
  <si>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</si>
  <si>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</si>
  <si>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</si>
  <si>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</si>
  <si>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</si>
  <si>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</si>
  <si>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</si>
  <si>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</si>
  <si>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</si>
  <si>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</si>
  <si>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</si>
  <si>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</si>
  <si>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</si>
  <si>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</si>
  <si>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</si>
  <si>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</si>
  <si>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</si>
  <si>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</si>
  <si>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</si>
  <si>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</si>
  <si>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</si>
  <si>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</si>
  <si>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</si>
  <si>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</si>
  <si>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</si>
  <si>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</si>
  <si>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</si>
  <si>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</si>
  <si>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</si>
  <si>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</si>
  <si>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</si>
  <si>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</si>
  <si>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</si>
  <si>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</si>
  <si>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</si>
  <si>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</si>
  <si>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</si>
  <si>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</si>
  <si>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</si>
  <si>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</si>
  <si>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</si>
  <si>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</si>
  <si>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</si>
  <si>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</si>
  <si>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</si>
  <si>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</si>
  <si>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</si>
  <si>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</si>
  <si>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</si>
  <si>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</si>
  <si>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</si>
  <si>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</si>
  <si>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</si>
  <si>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</si>
  <si>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</si>
  <si>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</si>
  <si>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</si>
  <si>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</si>
  <si>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</si>
  <si>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</si>
  <si>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</si>
  <si>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</si>
  <si>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</si>
  <si>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</si>
  <si>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</si>
  <si>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</si>
  <si>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</si>
  <si>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</si>
  <si>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</si>
  <si>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</si>
  <si>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</si>
  <si>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</si>
  <si>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</si>
  <si>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</si>
  <si>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</si>
  <si>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</si>
  <si>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</si>
  <si>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</si>
  <si>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</si>
  <si>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</si>
  <si>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</si>
  <si>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</si>
  <si>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</si>
  <si>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</si>
  <si>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</si>
  <si>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</si>
  <si>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</si>
  <si>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</si>
  <si>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</si>
  <si>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</si>
  <si>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</si>
  <si>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</si>
  <si>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</si>
  <si>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</si>
  <si>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</si>
  <si>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</si>
  <si>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</si>
  <si>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</si>
  <si>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</si>
  <si>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</si>
  <si>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</si>
  <si>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</si>
  <si>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</si>
  <si>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</si>
  <si>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</si>
  <si>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</si>
  <si>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</si>
  <si>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</si>
  <si>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</si>
  <si>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</si>
  <si>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</si>
  <si>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</si>
  <si>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</si>
  <si>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</si>
  <si>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</si>
  <si>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</si>
  <si>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</si>
  <si>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</si>
  <si>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</si>
  <si>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</si>
  <si>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</si>
  <si>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</si>
  <si>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</si>
  <si>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</si>
  <si>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</si>
  <si>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</si>
  <si>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</si>
  <si>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</si>
  <si>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</si>
  <si>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</si>
  <si>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</si>
  <si>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</si>
  <si>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</si>
  <si>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</si>
  <si>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</si>
  <si>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</si>
  <si>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</si>
  <si>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</si>
  <si>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</si>
  <si>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</si>
  <si>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</si>
  <si>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</si>
  <si>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</si>
  <si>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</si>
  <si>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</si>
  <si>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</si>
  <si>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</si>
  <si>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</si>
  <si>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</si>
  <si>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</si>
  <si>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</si>
  <si>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</si>
  <si>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</si>
  <si>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</si>
  <si>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</si>
  <si>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</si>
  <si>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</si>
  <si>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</si>
  <si>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</si>
  <si>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</si>
  <si>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</si>
  <si>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</si>
  <si>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</si>
  <si>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</si>
  <si>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</si>
  <si>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</si>
  <si>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</si>
  <si>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</si>
  <si>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</si>
  <si>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</si>
  <si>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</si>
  <si>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</si>
  <si>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</si>
  <si>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</si>
  <si>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</si>
  <si>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</si>
  <si>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</si>
  <si>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</si>
  <si>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</si>
  <si>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</si>
  <si>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</si>
  <si>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</si>
  <si>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</si>
  <si>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</si>
  <si>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</si>
  <si>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</si>
  <si>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</si>
  <si>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</si>
  <si>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</si>
  <si>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</si>
  <si>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</si>
  <si>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</si>
  <si>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</si>
  <si>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</si>
  <si>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</si>
  <si>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</si>
  <si>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</si>
  <si>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</si>
  <si>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</si>
  <si>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</si>
  <si>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</si>
  <si>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</si>
  <si>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</si>
  <si>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</si>
  <si>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</si>
  <si>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</si>
  <si>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</si>
  <si>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</si>
  <si>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</si>
  <si>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</si>
  <si>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</si>
  <si>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</si>
  <si>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</si>
  <si>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</si>
  <si>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</si>
  <si>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</si>
  <si>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</si>
  <si>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</si>
  <si>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</si>
  <si>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</si>
  <si>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</si>
  <si>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</si>
  <si>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</si>
  <si>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</si>
  <si>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</si>
  <si>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</si>
  <si>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</si>
  <si>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</si>
  <si>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</si>
  <si>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</si>
  <si>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</si>
  <si>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</si>
  <si>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</si>
  <si>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</si>
  <si>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</si>
  <si>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</si>
  <si>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</si>
  <si>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</si>
  <si>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</si>
  <si>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</si>
  <si>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</si>
  <si>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</si>
  <si>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</si>
  <si>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</si>
  <si>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</si>
  <si>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</si>
  <si>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</si>
  <si>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</si>
  <si>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</si>
  <si>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</si>
  <si>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</si>
  <si>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</si>
  <si>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</si>
  <si>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</si>
  <si>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</si>
  <si>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</si>
  <si>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</si>
  <si>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</si>
  <si>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</si>
  <si>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</si>
  <si>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</si>
  <si>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</si>
  <si>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</si>
  <si>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</si>
  <si>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</si>
  <si>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</si>
  <si>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</si>
  <si>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</si>
  <si>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</si>
  <si>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</si>
  <si>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</si>
  <si>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</si>
  <si>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</si>
  <si>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</si>
  <si>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</si>
  <si>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</si>
  <si>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</si>
  <si>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</si>
  <si>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</si>
  <si>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</si>
  <si>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</si>
  <si>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</si>
  <si>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</si>
  <si>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</si>
  <si>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</si>
  <si>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</si>
  <si>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</si>
  <si>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</si>
  <si>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</si>
  <si>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</si>
  <si>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</si>
  <si>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</si>
  <si>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</si>
  <si>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</si>
  <si>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</si>
  <si>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</si>
  <si>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</si>
  <si>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</si>
  <si>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</si>
  <si>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</si>
  <si>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</si>
  <si>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</si>
  <si>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</si>
  <si>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</si>
  <si>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</si>
  <si>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</si>
  <si>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</si>
  <si>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</si>
  <si>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</si>
  <si>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</si>
  <si>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</si>
  <si>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</si>
  <si>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</si>
  <si>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</si>
  <si>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</si>
  <si>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</si>
  <si>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</si>
  <si>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</si>
  <si>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</si>
  <si>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</si>
  <si>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</si>
  <si>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</si>
  <si>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</si>
  <si>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</si>
  <si>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</si>
  <si>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</si>
  <si>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</si>
  <si>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</si>
  <si>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</si>
  <si>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</si>
  <si>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</si>
  <si>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</si>
  <si>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</si>
  <si>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</si>
  <si>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</si>
  <si>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</si>
  <si>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</si>
  <si>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</si>
  <si>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</si>
  <si>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</si>
  <si>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</si>
  <si>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</si>
  <si>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</si>
  <si>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</si>
  <si>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</si>
  <si>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</si>
  <si>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</si>
  <si>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</si>
  <si>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</si>
  <si>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</si>
  <si>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</si>
  <si>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</si>
  <si>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</si>
  <si>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</si>
  <si>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</si>
  <si>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</si>
  <si>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</si>
  <si>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</si>
  <si>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</si>
  <si>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</si>
  <si>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</si>
  <si>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</si>
  <si>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</si>
  <si>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</si>
  <si>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</si>
  <si>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</si>
  <si>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</si>
  <si>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</si>
  <si>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</si>
  <si>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</si>
  <si>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</si>
  <si>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</si>
  <si>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</si>
  <si>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</si>
  <si>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</si>
  <si>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</si>
  <si>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</si>
  <si>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</si>
  <si>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</si>
  <si>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</si>
  <si>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</si>
  <si>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</si>
  <si>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</si>
  <si>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</si>
  <si>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</si>
  <si>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</si>
  <si>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</si>
  <si>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</si>
  <si>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</si>
  <si>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</si>
  <si>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</si>
  <si>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</si>
  <si>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</si>
  <si>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</si>
  <si>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</si>
  <si>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</si>
  <si>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</si>
  <si>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</si>
  <si>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</si>
  <si>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</si>
  <si>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</si>
  <si>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</si>
  <si>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</si>
  <si>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</si>
  <si>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</si>
  <si>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</si>
  <si>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</si>
  <si>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</si>
  <si>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</si>
  <si>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</si>
  <si>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</si>
  <si>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</si>
  <si>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</si>
  <si>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</si>
  <si>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</si>
  <si>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</si>
  <si>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</si>
  <si>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</si>
  <si>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</si>
  <si>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</si>
  <si>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</si>
  <si>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</si>
  <si>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</si>
  <si>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</si>
  <si>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</si>
  <si>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</si>
  <si>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</si>
  <si>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</si>
  <si>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</si>
  <si>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</si>
  <si>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</si>
  <si>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</si>
  <si>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</si>
  <si>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</si>
  <si>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</si>
  <si>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</si>
  <si>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</si>
  <si>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</si>
  <si>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</si>
  <si>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</si>
  <si>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</si>
  <si>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</si>
  <si>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</si>
  <si>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</si>
  <si>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</si>
  <si>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</si>
  <si>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</si>
  <si>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</si>
  <si>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</si>
  <si>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</si>
  <si>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</si>
  <si>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</si>
  <si>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</si>
  <si>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</si>
  <si>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</si>
  <si>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</si>
  <si>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</si>
  <si>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</si>
  <si>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</si>
  <si>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</si>
  <si>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</si>
  <si>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</si>
  <si>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</si>
  <si>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</si>
  <si>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</si>
  <si>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</si>
  <si>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</si>
  <si>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</si>
  <si>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</si>
  <si>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</si>
  <si>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</si>
  <si>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</si>
  <si>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</si>
  <si>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</si>
  <si>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</si>
  <si>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</si>
  <si>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</si>
  <si>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</si>
  <si>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</si>
  <si>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</si>
  <si>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</si>
  <si>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</si>
  <si>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</si>
  <si>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</si>
  <si>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</si>
  <si>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</si>
  <si>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</si>
  <si>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</si>
  <si>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</si>
  <si>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</si>
  <si>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</si>
  <si>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</si>
  <si>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</si>
  <si>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</si>
  <si>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</si>
  <si>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</si>
  <si>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</si>
  <si>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</si>
  <si>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</si>
  <si>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</si>
  <si>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</si>
  <si>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</si>
  <si>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</si>
  <si>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</si>
  <si>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</si>
  <si>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</si>
  <si>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</si>
  <si>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</si>
  <si>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</si>
  <si>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</si>
  <si>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</si>
  <si>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</si>
  <si>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</si>
  <si>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</si>
  <si>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</si>
  <si>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</si>
  <si>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</si>
  <si>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</si>
  <si>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</si>
  <si>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</si>
  <si>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</si>
  <si>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</si>
  <si>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</si>
  <si>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</si>
  <si>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</si>
  <si>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</si>
  <si>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</si>
  <si>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</si>
  <si>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</si>
  <si>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</si>
  <si>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</si>
  <si>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</si>
  <si>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</si>
  <si>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</si>
  <si>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</si>
  <si>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</si>
  <si>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</si>
  <si>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</si>
  <si>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</si>
  <si>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</si>
  <si>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</si>
  <si>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</si>
  <si>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</si>
  <si>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</si>
  <si>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</si>
  <si>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</si>
  <si>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</si>
  <si>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</si>
  <si>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</si>
  <si>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</si>
  <si>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</si>
  <si>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</si>
  <si>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</si>
  <si>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</si>
  <si>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</si>
  <si>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</si>
  <si>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</si>
  <si>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</si>
  <si>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</si>
  <si>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</si>
  <si>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</si>
  <si>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</si>
  <si>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</si>
  <si>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</si>
  <si>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</si>
  <si>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</si>
  <si>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</si>
  <si>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</si>
  <si>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</si>
  <si>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</si>
  <si>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</si>
  <si>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</si>
  <si>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</si>
  <si>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</si>
  <si>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</si>
  <si>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</si>
  <si>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</si>
  <si>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</si>
  <si>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</si>
  <si>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</si>
  <si>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</si>
  <si>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</si>
  <si>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</si>
  <si>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</si>
  <si>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</si>
  <si>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</si>
  <si>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</si>
  <si>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</si>
  <si>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</si>
  <si>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</si>
  <si>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</si>
  <si>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</si>
  <si>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</si>
  <si>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</si>
  <si>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</si>
  <si>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</si>
  <si>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</si>
  <si>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</si>
  <si>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</si>
  <si>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</si>
  <si>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</si>
  <si>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</si>
  <si>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</si>
  <si>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</si>
  <si>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</si>
  <si>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</si>
  <si>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</si>
  <si>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</si>
  <si>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</si>
  <si>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</si>
  <si>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</si>
  <si>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</si>
  <si>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</si>
  <si>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</si>
  <si>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</si>
  <si>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</si>
  <si>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</si>
  <si>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</si>
  <si>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</si>
  <si>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</si>
  <si>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</si>
  <si>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</si>
  <si>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</si>
  <si>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</si>
  <si>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</si>
  <si>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</si>
  <si>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</si>
  <si>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</si>
  <si>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</si>
  <si>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</si>
  <si>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</si>
  <si>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</si>
  <si>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</si>
  <si>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</si>
  <si>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</si>
  <si>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</si>
  <si>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</si>
  <si>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</si>
  <si>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</si>
  <si>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</si>
  <si>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</si>
  <si>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</si>
  <si>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</si>
  <si>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</si>
  <si>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</si>
  <si>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</si>
  <si>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</si>
  <si>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</si>
  <si>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</si>
  <si>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</si>
  <si>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</si>
  <si>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</si>
  <si>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</si>
  <si>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</si>
  <si>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</si>
  <si>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</si>
  <si>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</si>
  <si>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</si>
  <si>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</si>
  <si>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</si>
  <si>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</si>
  <si>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</si>
  <si>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</si>
  <si>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</si>
  <si>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</si>
  <si>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</si>
  <si>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</si>
  <si>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</si>
  <si>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</si>
  <si>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</si>
  <si>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</si>
  <si>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</si>
  <si>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</si>
  <si>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</si>
  <si>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</si>
  <si>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</si>
  <si>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</si>
  <si>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</si>
  <si>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</si>
  <si>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</si>
  <si>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</si>
  <si>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</si>
  <si>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</si>
  <si>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</si>
  <si>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</si>
  <si>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</si>
  <si>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</si>
  <si>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</si>
  <si>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</si>
  <si>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</si>
  <si>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</si>
  <si>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</si>
  <si>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</si>
  <si>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</si>
  <si>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</si>
  <si>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</si>
  <si>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</si>
  <si>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</si>
  <si>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</si>
  <si>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</si>
  <si>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</si>
  <si>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</si>
  <si>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</si>
  <si>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</si>
  <si>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</si>
  <si>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</si>
  <si>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</si>
  <si>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</si>
  <si>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</si>
  <si>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</si>
  <si>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</si>
  <si>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</si>
  <si>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</si>
  <si>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</si>
  <si>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</si>
  <si>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</si>
  <si>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</si>
  <si>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</si>
  <si>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</si>
  <si>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</si>
  <si>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</si>
  <si>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</si>
  <si>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</si>
  <si>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</si>
  <si>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</si>
  <si>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</si>
  <si>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</si>
  <si>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</si>
  <si>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</si>
  <si>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</si>
  <si>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</si>
  <si>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</si>
  <si>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</si>
  <si>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</si>
  <si>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</si>
  <si>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</si>
  <si>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</si>
  <si>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</si>
  <si>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</si>
  <si>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</si>
  <si>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</si>
  <si>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</si>
  <si>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</si>
  <si>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</si>
  <si>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</si>
  <si>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</si>
  <si>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</si>
  <si>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</si>
  <si>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</si>
  <si>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</si>
  <si>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</si>
  <si>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</si>
  <si>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</si>
  <si>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</si>
  <si>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</si>
  <si>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</si>
  <si>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</si>
  <si>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</si>
  <si>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</si>
  <si>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</si>
  <si>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</si>
  <si>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</si>
  <si>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</si>
  <si>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</si>
  <si>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</si>
  <si>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</si>
  <si>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</si>
  <si>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</si>
  <si>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</si>
  <si>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</si>
  <si>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</si>
  <si>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</si>
  <si>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</si>
  <si>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</si>
  <si>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</si>
  <si>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</si>
  <si>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</si>
  <si>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</si>
  <si>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</si>
  <si>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</si>
  <si>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</si>
  <si>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</si>
  <si>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</si>
  <si>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</si>
  <si>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</si>
  <si>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</si>
  <si>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</si>
  <si>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</si>
  <si>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</si>
  <si>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</si>
  <si>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</si>
  <si>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</si>
  <si>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</si>
  <si>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</si>
  <si>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</si>
  <si>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</si>
  <si>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</si>
  <si>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</si>
  <si>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</si>
  <si>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</si>
  <si>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</si>
  <si>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</si>
  <si>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</si>
  <si>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</si>
  <si>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</si>
  <si>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</si>
  <si>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</si>
  <si>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</si>
  <si>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</si>
  <si>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</si>
  <si>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</si>
  <si>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</si>
  <si>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</si>
  <si>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</si>
  <si>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</si>
  <si>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</si>
  <si>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</si>
  <si>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</si>
  <si>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</si>
  <si>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</si>
  <si>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</si>
  <si>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</si>
  <si>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</si>
  <si>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</si>
  <si>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</si>
  <si>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</si>
  <si>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</si>
  <si>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</si>
  <si>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</si>
  <si>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</si>
  <si>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</si>
  <si>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</si>
  <si>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</si>
  <si>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</si>
  <si>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</si>
  <si>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</si>
  <si>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</si>
  <si>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</si>
  <si>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</si>
  <si>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</si>
  <si>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</si>
  <si>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</si>
  <si>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</si>
  <si>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</si>
  <si>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</si>
  <si>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</si>
  <si>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</si>
  <si>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</si>
  <si>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</si>
  <si>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</si>
  <si>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</si>
  <si>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</si>
  <si>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</si>
  <si>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</si>
  <si>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</si>
  <si>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</si>
  <si>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</si>
  <si>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</si>
  <si>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</si>
  <si>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</si>
  <si>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</si>
  <si>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</si>
  <si>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</si>
  <si>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</si>
  <si>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</si>
  <si>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</si>
  <si>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</si>
  <si>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</si>
  <si>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</si>
  <si>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</si>
  <si>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</si>
  <si>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</si>
  <si>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</si>
  <si>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</si>
  <si>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</si>
  <si>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</si>
  <si>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</si>
  <si>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</si>
  <si>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</si>
  <si>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</si>
  <si>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</si>
  <si>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</si>
  <si>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</si>
  <si>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</si>
  <si>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</si>
  <si>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</si>
  <si>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</si>
  <si>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</si>
  <si>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</si>
  <si>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</si>
  <si>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</si>
  <si>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</si>
  <si>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</si>
  <si>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</si>
  <si>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</si>
  <si>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</si>
  <si>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</si>
  <si>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</si>
  <si>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</si>
  <si>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</si>
  <si>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</si>
  <si>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</si>
  <si>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</si>
  <si>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</si>
  <si>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</si>
  <si>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</si>
  <si>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</si>
  <si>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</si>
  <si>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</si>
  <si>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</si>
  <si>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</si>
  <si>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</si>
  <si>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</si>
  <si>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</si>
  <si>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</si>
  <si>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</si>
  <si>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</si>
  <si>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</si>
  <si>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</si>
  <si>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</si>
  <si>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</si>
  <si>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</si>
  <si>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</si>
  <si>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</si>
  <si>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</si>
  <si>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</si>
  <si>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</si>
  <si>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</si>
  <si>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</si>
  <si>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</si>
  <si>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</si>
  <si>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</si>
  <si>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</si>
  <si>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</si>
  <si>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</si>
  <si>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</si>
  <si>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</si>
  <si>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</si>
  <si>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</si>
  <si>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</si>
  <si>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</si>
  <si>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</si>
  <si>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</si>
  <si>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</si>
  <si>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</si>
  <si>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</si>
  <si>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</si>
  <si>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</si>
  <si>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</si>
  <si>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</si>
  <si>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</si>
  <si>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</si>
  <si>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</si>
  <si>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</si>
  <si>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</si>
  <si>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</si>
  <si>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</si>
  <si>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</si>
  <si>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</si>
  <si>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</si>
  <si>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</si>
  <si>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</si>
  <si>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</si>
  <si>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</si>
  <si>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</si>
  <si>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</si>
  <si>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</si>
  <si>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</si>
  <si>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</si>
  <si>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</si>
  <si>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</si>
  <si>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</si>
  <si>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</si>
  <si>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</si>
  <si>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</si>
  <si>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</si>
  <si>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</si>
  <si>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</si>
  <si>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</si>
  <si>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</si>
  <si>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</si>
  <si>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</si>
  <si>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</si>
  <si>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</si>
  <si>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</si>
  <si>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</si>
  <si>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</si>
  <si>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</si>
  <si>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</si>
  <si>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</si>
  <si>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</si>
  <si>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</si>
  <si>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</si>
  <si>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</si>
  <si>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</si>
  <si>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</si>
  <si>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</si>
  <si>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</si>
  <si>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</si>
  <si>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</si>
  <si>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</si>
  <si>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</si>
  <si>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</si>
  <si>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</si>
  <si>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</si>
  <si>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</si>
  <si>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</si>
  <si>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</si>
  <si>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</si>
  <si>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</si>
  <si>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</si>
  <si>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</si>
  <si>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</si>
  <si>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</si>
  <si>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</si>
  <si>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</si>
  <si>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</si>
  <si>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</si>
  <si>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</si>
  <si>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</si>
  <si>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</si>
  <si>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</si>
  <si>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</si>
  <si>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</si>
  <si>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</si>
  <si>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</si>
  <si>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</si>
  <si>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</si>
  <si>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</si>
  <si>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</si>
  <si>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</si>
  <si>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</si>
  <si>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</si>
  <si>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</si>
  <si>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</si>
  <si>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</si>
  <si>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</si>
  <si>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</si>
  <si>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</si>
  <si>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</si>
  <si>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</si>
  <si>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</si>
  <si>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</si>
  <si>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</si>
  <si>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</si>
  <si>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</si>
  <si>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</si>
  <si>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</si>
  <si>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</si>
  <si>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</si>
  <si>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</si>
  <si>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</si>
  <si>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</si>
  <si>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</si>
  <si>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</si>
  <si>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</si>
  <si>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</si>
  <si>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</si>
  <si>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</si>
  <si>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</si>
  <si>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</si>
  <si>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</si>
  <si>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</si>
  <si>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</si>
  <si>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</si>
  <si>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</si>
  <si>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</si>
  <si>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</si>
  <si>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</si>
  <si>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</si>
  <si>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</si>
  <si>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</si>
  <si>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</si>
  <si>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</si>
  <si>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</si>
  <si>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</si>
  <si>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</si>
  <si>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</si>
  <si>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</si>
  <si>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</si>
  <si>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</si>
  <si>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</si>
  <si>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</si>
  <si>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</si>
  <si>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</si>
  <si>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</si>
  <si>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</si>
  <si>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</si>
  <si>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</si>
  <si>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</si>
  <si>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</si>
  <si>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</si>
  <si>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</si>
  <si>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</si>
  <si>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</si>
  <si>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</si>
  <si>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</si>
  <si>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</si>
  <si>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</si>
  <si>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</si>
  <si>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</si>
  <si>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</si>
  <si>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</si>
  <si>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</si>
  <si>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</si>
  <si>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</si>
  <si>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</si>
  <si>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</si>
  <si>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</si>
  <si>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</si>
  <si>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</si>
  <si>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</si>
  <si>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</si>
  <si>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</si>
  <si>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</si>
  <si>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</si>
  <si>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</si>
  <si>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</si>
  <si>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</si>
  <si>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</si>
  <si>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</si>
  <si>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</si>
  <si>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</si>
  <si>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</si>
  <si>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</si>
  <si>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</si>
  <si>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</si>
  <si>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</si>
  <si>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</si>
  <si>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</si>
  <si>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</si>
  <si>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</si>
  <si>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</si>
  <si>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</si>
  <si>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</si>
  <si>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</si>
  <si>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</si>
  <si>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</si>
  <si>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</si>
  <si>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</si>
  <si>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</si>
  <si>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</si>
  <si>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</si>
  <si>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</si>
  <si>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</si>
  <si>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</si>
  <si>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</si>
  <si>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</si>
  <si>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</si>
  <si>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</si>
  <si>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</si>
  <si>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</si>
  <si>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</si>
  <si>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</si>
  <si>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</si>
  <si>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</si>
  <si>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</si>
  <si>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</si>
  <si>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</si>
  <si>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</si>
  <si>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</si>
  <si>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</si>
  <si>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</si>
  <si>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</si>
  <si>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</si>
  <si>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</si>
  <si>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</si>
  <si>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</si>
  <si>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</si>
  <si>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</si>
  <si>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</si>
  <si>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</si>
  <si>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</si>
  <si>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</si>
  <si>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</si>
  <si>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</si>
  <si>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</si>
  <si>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</si>
  <si>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</si>
  <si>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</si>
  <si>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</si>
  <si>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</si>
  <si>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</si>
  <si>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</si>
  <si>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</si>
  <si>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</si>
  <si>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</si>
  <si>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</si>
  <si>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</si>
  <si>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</si>
  <si>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</si>
  <si>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</si>
  <si>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</si>
  <si>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</si>
  <si>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</si>
  <si>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</si>
  <si>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</si>
  <si>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</si>
  <si>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</si>
  <si>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</si>
  <si>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</si>
  <si>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</si>
  <si>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</si>
  <si>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</si>
  <si>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</si>
  <si>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</si>
  <si>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</si>
  <si>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</si>
  <si>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</si>
  <si>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</si>
  <si>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</si>
  <si>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</si>
  <si>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</si>
  <si>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</si>
  <si>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</si>
  <si>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</si>
  <si>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</si>
  <si>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</si>
  <si>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</si>
  <si>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</si>
  <si>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</si>
  <si>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</si>
  <si>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</si>
  <si>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</si>
  <si>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</si>
  <si>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</si>
  <si>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</si>
  <si>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</si>
  <si>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</si>
  <si>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</si>
  <si>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</si>
  <si>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</si>
  <si>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</si>
  <si>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</si>
  <si>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</si>
  <si>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</si>
  <si>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</si>
  <si>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</si>
  <si>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</si>
  <si>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</si>
  <si>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</si>
  <si>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</si>
  <si>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</si>
  <si>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</si>
  <si>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</si>
  <si>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</si>
  <si>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</si>
  <si>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</si>
  <si>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</si>
  <si>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</si>
  <si>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</si>
  <si>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</si>
  <si>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</si>
  <si>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</si>
  <si>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</si>
  <si>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</si>
  <si>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</si>
  <si>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</si>
  <si>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</si>
  <si>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</si>
  <si>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</si>
  <si>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</si>
  <si>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</si>
  <si>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</si>
  <si>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</si>
  <si>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</si>
  <si>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</si>
  <si>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</si>
  <si>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</si>
  <si>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</si>
  <si>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</si>
  <si>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</si>
  <si>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</si>
  <si>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</si>
  <si>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</si>
  <si>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</si>
  <si>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</si>
  <si>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</si>
  <si>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</si>
  <si>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</si>
  <si>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</si>
  <si>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</si>
  <si>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</si>
  <si>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</si>
  <si>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</si>
  <si>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</si>
  <si>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</si>
  <si>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</si>
  <si>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</si>
  <si>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</si>
  <si>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</si>
  <si>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</si>
  <si>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</si>
  <si>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</si>
  <si>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</si>
  <si>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</si>
  <si>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</si>
  <si>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</si>
  <si>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</si>
  <si>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</si>
  <si>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</si>
  <si>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</si>
  <si>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</si>
  <si>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</si>
  <si>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</si>
  <si>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</si>
  <si>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</si>
  <si>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</si>
  <si>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</si>
  <si>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</si>
  <si>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</si>
  <si>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</si>
  <si>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</si>
  <si>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</si>
  <si>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</si>
  <si>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</si>
  <si>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</si>
  <si>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</si>
  <si>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</si>
  <si>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</si>
  <si>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</si>
  <si>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</si>
  <si>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</si>
  <si>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</si>
  <si>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</si>
  <si>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</si>
  <si>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</si>
  <si>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</si>
  <si>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</si>
  <si>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</si>
  <si>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</si>
  <si>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</si>
  <si>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</si>
  <si>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</si>
  <si>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</si>
  <si>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</si>
  <si>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</si>
  <si>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</si>
  <si>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</si>
  <si>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</si>
  <si>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</si>
  <si>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</si>
  <si>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</si>
  <si>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</si>
  <si>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</si>
  <si>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</si>
  <si>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</si>
  <si>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</si>
  <si>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</si>
  <si>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</si>
  <si>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</si>
  <si>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</si>
  <si>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</si>
  <si>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</si>
  <si>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</si>
  <si>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</si>
  <si>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</si>
  <si>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</si>
  <si>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</si>
  <si>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</si>
  <si>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</si>
  <si>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</si>
  <si>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</si>
  <si>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</si>
  <si>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</si>
  <si>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</si>
  <si>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</si>
  <si>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</si>
  <si>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</si>
  <si>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</si>
  <si>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</si>
  <si>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</si>
  <si>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</si>
  <si>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</si>
  <si>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</si>
  <si>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</si>
  <si>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</si>
  <si>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</si>
  <si>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</si>
  <si>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</si>
  <si>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</si>
  <si>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</si>
  <si>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</si>
  <si>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</si>
  <si>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</si>
  <si>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</si>
  <si>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</si>
  <si>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</si>
  <si>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</si>
  <si>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</si>
  <si>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</si>
  <si>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</si>
  <si>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</si>
  <si>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</si>
  <si>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</si>
  <si>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</si>
  <si>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</si>
  <si>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</si>
  <si>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</si>
  <si>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</si>
  <si>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</si>
  <si>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</si>
  <si>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</si>
  <si>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</si>
  <si>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</si>
  <si>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</si>
  <si>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</si>
  <si>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</si>
  <si>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</si>
  <si>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</si>
  <si>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</si>
  <si>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</si>
  <si>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</si>
  <si>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</si>
  <si>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</si>
  <si>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</si>
  <si>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</si>
  <si>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</si>
  <si>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</si>
  <si>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</si>
  <si>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</si>
  <si>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</si>
  <si>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</si>
  <si>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</si>
  <si>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</si>
  <si>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</si>
  <si>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</si>
  <si>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</si>
  <si>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</si>
  <si>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</si>
  <si>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</si>
  <si>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</si>
  <si>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</si>
  <si>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</si>
  <si>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</si>
  <si>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</si>
  <si>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</si>
  <si>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</si>
  <si>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</si>
  <si>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</si>
  <si>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</si>
  <si>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</si>
  <si>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</si>
  <si>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</si>
  <si>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</si>
  <si>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</si>
  <si>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</si>
  <si>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</si>
  <si>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</si>
  <si>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</si>
  <si>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</si>
  <si>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</si>
  <si>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</si>
  <si>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</si>
  <si>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</si>
  <si>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</si>
  <si>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</si>
  <si>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</si>
  <si>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</si>
  <si>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</si>
  <si>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</si>
  <si>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</si>
  <si>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</si>
  <si>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</si>
  <si>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</si>
  <si>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</si>
  <si>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</si>
  <si>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</si>
  <si>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</si>
  <si>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</si>
  <si>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</si>
  <si>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</si>
  <si>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</si>
  <si>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</si>
  <si>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</si>
  <si>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</si>
  <si>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</si>
  <si>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</si>
  <si>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</si>
  <si>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</si>
  <si>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</si>
  <si>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</si>
  <si>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</si>
  <si>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</si>
  <si>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</si>
  <si>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</si>
  <si>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</si>
  <si>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</si>
  <si>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</si>
  <si>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</si>
  <si>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</si>
  <si>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</si>
  <si>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</si>
  <si>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</si>
  <si>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</si>
  <si>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</si>
  <si>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</si>
  <si>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</si>
  <si>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</si>
  <si>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</si>
  <si>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</si>
  <si>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</si>
  <si>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</si>
  <si>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</si>
  <si>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</si>
  <si>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</si>
  <si>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</si>
  <si>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</si>
  <si>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</si>
  <si>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</si>
  <si>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</si>
  <si>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</si>
  <si>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</si>
  <si>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</si>
  <si>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</si>
  <si>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</si>
  <si>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</si>
  <si>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</si>
  <si>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</si>
  <si>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</si>
  <si>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</si>
  <si>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</si>
  <si>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</si>
  <si>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</si>
  <si>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</si>
  <si>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</si>
  <si>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</si>
  <si>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</si>
  <si>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</si>
  <si>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</si>
  <si>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</si>
  <si>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</si>
  <si>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</si>
  <si>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</si>
  <si>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</si>
  <si>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</si>
  <si>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</si>
  <si>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</si>
  <si>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</si>
  <si>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</si>
  <si>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</si>
  <si>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</si>
  <si>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</si>
  <si>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</si>
  <si>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</si>
  <si>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</si>
  <si>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</si>
  <si>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</si>
  <si>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</si>
  <si>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</si>
  <si>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</si>
  <si>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</si>
  <si>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</si>
  <si>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</si>
  <si>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</si>
  <si>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</si>
  <si>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</si>
  <si>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</si>
  <si>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</si>
  <si>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</si>
  <si>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</si>
  <si>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</si>
  <si>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</si>
  <si>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</si>
  <si>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</si>
  <si>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</si>
  <si>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</si>
  <si>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</si>
  <si>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</si>
  <si>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</si>
  <si>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</si>
  <si>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</si>
  <si>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</si>
  <si>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</si>
  <si>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</si>
  <si>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</si>
  <si>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</si>
  <si>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</si>
  <si>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</si>
  <si>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</si>
  <si>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</si>
  <si>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</si>
  <si>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</si>
  <si>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</si>
  <si>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</si>
  <si>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</si>
  <si>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</si>
  <si>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</si>
  <si>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</si>
  <si>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</si>
  <si>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</si>
  <si>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</si>
  <si>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</si>
  <si>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</si>
  <si>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</si>
  <si>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</si>
  <si>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</si>
  <si>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</si>
  <si>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</si>
  <si>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</si>
  <si>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</si>
  <si>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</si>
  <si>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</si>
  <si>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</si>
  <si>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</si>
  <si>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</si>
  <si>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</si>
  <si>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</si>
  <si>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</si>
  <si>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</si>
  <si>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</si>
  <si>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</si>
  <si>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</si>
  <si>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</si>
  <si>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</si>
  <si>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</si>
  <si>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</si>
  <si>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</si>
  <si>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</si>
  <si>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</si>
  <si>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</si>
  <si>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</si>
  <si>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</si>
  <si>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</si>
  <si>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</si>
  <si>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</si>
  <si>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</si>
  <si>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</si>
  <si>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</si>
  <si>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</si>
  <si>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</si>
  <si>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</si>
  <si>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</si>
  <si>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</si>
  <si>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</si>
  <si>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</si>
  <si>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</si>
  <si>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</si>
  <si>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</si>
  <si>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</si>
  <si>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</si>
  <si>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</si>
  <si>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</si>
  <si>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</si>
  <si>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</si>
  <si>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</si>
  <si>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</si>
  <si>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</si>
  <si>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</si>
  <si>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</si>
  <si>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</si>
  <si>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</si>
  <si>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</si>
  <si>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</si>
  <si>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</si>
  <si>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</si>
  <si>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</si>
  <si>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</si>
  <si>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</si>
  <si>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</si>
  <si>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</si>
  <si>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</si>
  <si>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</si>
  <si>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</si>
  <si>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</si>
  <si>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</si>
  <si>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</si>
  <si>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</si>
  <si>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</si>
  <si>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</si>
  <si>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</si>
  <si>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</si>
  <si>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</si>
  <si>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</si>
  <si>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</si>
  <si>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</si>
  <si>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</si>
  <si>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</si>
  <si>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</si>
  <si>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</si>
  <si>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</si>
  <si>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</si>
  <si>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</si>
  <si>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</si>
  <si>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</si>
  <si>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</si>
  <si>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</si>
  <si>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</si>
  <si>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</si>
  <si>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</si>
  <si>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</si>
  <si>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</si>
  <si>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</si>
  <si>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</si>
  <si>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</si>
  <si>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</si>
  <si>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</si>
  <si>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</si>
  <si>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</si>
  <si>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</si>
  <si>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</si>
  <si>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</si>
  <si>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</si>
  <si>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</si>
  <si>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</si>
  <si>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</si>
  <si>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</si>
  <si>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</si>
  <si>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</si>
  <si>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</si>
  <si>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</si>
  <si>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</si>
  <si>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</si>
  <si>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</si>
  <si>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</si>
  <si>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</si>
  <si>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</si>
  <si>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</si>
  <si>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</si>
  <si>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</si>
  <si>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</si>
  <si>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</si>
  <si>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</si>
  <si>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</si>
  <si>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</si>
  <si>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</si>
  <si>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</si>
  <si>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</si>
  <si>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</si>
  <si>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</si>
  <si>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</si>
  <si>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</si>
  <si>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</si>
  <si>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</si>
  <si>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</si>
  <si>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</si>
  <si>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</si>
  <si>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</si>
  <si>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</si>
  <si>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</si>
  <si>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</si>
  <si>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</si>
  <si>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</si>
  <si>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</si>
  <si>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</si>
  <si>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</si>
  <si>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</si>
  <si>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</si>
  <si>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</si>
  <si>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</si>
  <si>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</si>
  <si>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</si>
  <si>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</si>
  <si>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</si>
  <si>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</si>
  <si>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</si>
  <si>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</si>
  <si>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</si>
  <si>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</si>
  <si>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</si>
  <si>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</si>
  <si>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</si>
  <si>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</si>
  <si>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</si>
  <si>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</si>
  <si>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</si>
  <si>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</si>
  <si>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</si>
  <si>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</si>
  <si>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</si>
  <si>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</si>
  <si>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</si>
  <si>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</si>
  <si>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</si>
  <si>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</si>
  <si>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</si>
  <si>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</si>
  <si>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</si>
  <si>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</si>
  <si>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</si>
  <si>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</si>
  <si>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</si>
  <si>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</si>
  <si>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</si>
  <si>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</si>
  <si>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</si>
  <si>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</si>
  <si>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</si>
  <si>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</si>
  <si>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</si>
  <si>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</si>
  <si>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</si>
  <si>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</si>
  <si>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</si>
  <si>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</si>
  <si>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</si>
  <si>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</si>
  <si>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</si>
  <si>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</si>
  <si>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</si>
  <si>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</si>
  <si>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</si>
  <si>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</si>
  <si>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</si>
  <si>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</si>
  <si>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</si>
  <si>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</si>
  <si>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</si>
  <si>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</si>
  <si>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</si>
  <si>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</si>
  <si>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</si>
  <si>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</si>
  <si>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</si>
  <si>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</si>
  <si>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</si>
  <si>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</si>
  <si>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</si>
  <si>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</si>
  <si>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</si>
  <si>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</si>
  <si>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</si>
  <si>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</si>
  <si>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</si>
  <si>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</si>
  <si>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</si>
  <si>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</si>
  <si>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</si>
  <si>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</si>
  <si>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</si>
  <si>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</si>
  <si>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</si>
  <si>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</si>
  <si>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</si>
  <si>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</si>
  <si>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</si>
  <si>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</si>
  <si>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</si>
  <si>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</si>
  <si>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</si>
  <si>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</si>
  <si>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</si>
  <si>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</si>
  <si>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</si>
  <si>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</si>
  <si>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</si>
  <si>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</si>
  <si>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</si>
  <si>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</si>
  <si>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</si>
  <si>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</si>
  <si>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</si>
  <si>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</si>
  <si>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</si>
  <si>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</si>
  <si>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</si>
  <si>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</si>
  <si>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</si>
  <si>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</si>
  <si>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</si>
  <si>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</si>
  <si>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</si>
  <si>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</si>
  <si>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</si>
  <si>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</si>
  <si>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</si>
  <si>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</si>
  <si>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</si>
  <si>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</si>
  <si>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</si>
  <si>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</si>
  <si>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</si>
  <si>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</si>
  <si>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</si>
  <si>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</si>
  <si>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</si>
  <si>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</si>
  <si>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</si>
  <si>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</si>
  <si>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</si>
  <si>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</si>
  <si>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</si>
  <si>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</si>
  <si>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</si>
  <si>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</si>
  <si>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</si>
  <si>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</si>
  <si>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</si>
  <si>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</si>
  <si>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</si>
  <si>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</si>
  <si>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</si>
  <si>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</si>
  <si>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</si>
  <si>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</si>
  <si>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</si>
  <si>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</si>
  <si>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</si>
  <si>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</si>
  <si>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</si>
  <si>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</si>
  <si>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</si>
  <si>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</si>
  <si>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</si>
  <si>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</si>
  <si>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</si>
  <si>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</si>
  <si>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</si>
  <si>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</si>
  <si>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</si>
  <si>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</si>
  <si>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</si>
  <si>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</si>
  <si>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</si>
  <si>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</si>
  <si>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</si>
  <si>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</si>
  <si>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</si>
  <si>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</si>
  <si>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</si>
  <si>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</si>
  <si>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</si>
  <si>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</si>
  <si>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</si>
  <si>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</si>
  <si>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</si>
  <si>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</si>
  <si>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</si>
  <si>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</si>
  <si>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</si>
  <si>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</si>
  <si>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</si>
  <si>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</si>
  <si>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</si>
  <si>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</si>
  <si>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</si>
  <si>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</si>
  <si>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</si>
  <si>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</si>
  <si>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</si>
  <si>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</si>
  <si>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</si>
  <si>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</si>
  <si>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</si>
  <si>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</si>
  <si>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</si>
  <si>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</si>
  <si>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</si>
  <si>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</si>
  <si>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</si>
  <si>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</si>
  <si>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</si>
  <si>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</si>
  <si>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</si>
  <si>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</si>
  <si>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</si>
  <si>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</si>
  <si>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</si>
  <si>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</si>
  <si>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</si>
  <si>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</si>
  <si>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</si>
  <si>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</si>
  <si>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</si>
  <si>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</si>
  <si>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</si>
  <si>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</si>
  <si>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</si>
  <si>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</si>
  <si>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</si>
  <si>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</si>
  <si>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</si>
  <si>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</si>
  <si>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</si>
  <si>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</si>
  <si>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</si>
  <si>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</si>
  <si>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</si>
  <si>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</si>
  <si>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</si>
  <si>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</si>
  <si>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</si>
  <si>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</si>
  <si>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</si>
  <si>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</si>
  <si>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</si>
  <si>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</si>
  <si>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</si>
  <si>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</si>
  <si>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</si>
  <si>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</si>
  <si>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</si>
  <si>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</si>
  <si>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</si>
  <si>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</si>
  <si>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</si>
  <si>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</si>
  <si>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</si>
  <si>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</si>
  <si>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</si>
  <si>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</si>
  <si>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</si>
  <si>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</si>
  <si>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</si>
  <si>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</si>
  <si>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</si>
  <si>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</si>
  <si>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</si>
  <si>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</si>
  <si>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</si>
  <si>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</si>
  <si>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</si>
  <si>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</si>
  <si>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</si>
  <si>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</si>
  <si>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</si>
  <si>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</si>
  <si>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</si>
  <si>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</si>
  <si>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</si>
  <si>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</si>
  <si>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</si>
  <si>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</si>
  <si>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</si>
  <si>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</si>
  <si>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</si>
  <si>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</si>
  <si>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</si>
  <si>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</si>
  <si>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</si>
  <si>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</si>
  <si>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</si>
  <si>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</si>
  <si>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</si>
  <si>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</si>
  <si>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</si>
  <si>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</si>
  <si>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</si>
  <si>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</si>
  <si>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</si>
  <si>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</si>
  <si>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</si>
  <si>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</si>
  <si>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</si>
  <si>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</si>
  <si>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</si>
  <si>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</si>
  <si>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</si>
  <si>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</si>
  <si>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</si>
  <si>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</si>
  <si>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</si>
  <si>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</si>
  <si>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</si>
  <si>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</si>
  <si>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</si>
  <si>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</si>
  <si>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</si>
  <si>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</si>
  <si>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</si>
  <si>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</si>
  <si>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</si>
  <si>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</si>
  <si>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</si>
  <si>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</si>
  <si>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</si>
  <si>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</si>
  <si>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</si>
  <si>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</si>
  <si>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</si>
  <si>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</si>
  <si>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</si>
  <si>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</si>
  <si>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</si>
  <si>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</si>
  <si>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</si>
  <si>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</si>
  <si>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</si>
  <si>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</si>
  <si>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</si>
  <si>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</si>
  <si>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</si>
  <si>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</si>
  <si>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</si>
  <si>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</si>
  <si>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</si>
  <si>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</si>
  <si>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</si>
  <si>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</si>
  <si>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</si>
  <si>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</si>
  <si>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</si>
  <si>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</si>
  <si>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</si>
  <si>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</si>
  <si>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</si>
  <si>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</si>
  <si>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</si>
  <si>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</si>
  <si>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</si>
  <si>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</si>
  <si>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</si>
  <si>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</si>
  <si>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</si>
  <si>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</si>
  <si>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</si>
  <si>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</si>
  <si>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</si>
  <si>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</si>
  <si>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</si>
  <si>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</si>
  <si>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</si>
  <si>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</si>
  <si>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</si>
  <si>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</si>
  <si>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</si>
  <si>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</si>
  <si>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</si>
  <si>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</si>
  <si>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</si>
  <si>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</si>
  <si>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</si>
  <si>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</si>
  <si>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</si>
  <si>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</si>
  <si>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</si>
  <si>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</si>
  <si>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</si>
  <si>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</si>
  <si>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</si>
  <si>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</si>
  <si>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</si>
  <si>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</si>
  <si>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</si>
  <si>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</si>
  <si>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</si>
  <si>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</si>
  <si>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</si>
  <si>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</si>
  <si>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</si>
  <si>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</si>
  <si>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</si>
  <si>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</si>
  <si>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</si>
  <si>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</si>
  <si>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</si>
  <si>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</si>
  <si>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</si>
  <si>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</si>
  <si>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</si>
  <si>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</si>
  <si>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</si>
  <si>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</si>
  <si>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</si>
  <si>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</si>
  <si>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</si>
  <si>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</si>
  <si>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</si>
  <si>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</si>
  <si>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</si>
  <si>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</si>
  <si>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</si>
  <si>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</si>
  <si>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</si>
  <si>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</si>
  <si>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</si>
  <si>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</si>
  <si>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</si>
  <si>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</si>
  <si>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</si>
  <si>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</si>
  <si>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</si>
  <si>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</si>
  <si>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</si>
  <si>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</si>
  <si>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</si>
  <si>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</si>
  <si>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</si>
  <si>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</si>
  <si>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</si>
  <si>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</si>
  <si>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</si>
  <si>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</si>
  <si>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</si>
  <si>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</si>
  <si>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</si>
  <si>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</si>
  <si>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</si>
  <si>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</si>
  <si>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</si>
  <si>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</si>
  <si>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</si>
  <si>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</si>
  <si>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</si>
  <si>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</si>
  <si>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</si>
  <si>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</si>
  <si>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</si>
  <si>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</si>
  <si>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</si>
  <si>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</si>
  <si>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</si>
  <si>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</si>
  <si>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</si>
  <si>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</si>
  <si>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</si>
  <si>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</si>
  <si>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</si>
  <si>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</si>
  <si>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</si>
  <si>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</si>
  <si>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</si>
  <si>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</si>
  <si>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</si>
  <si>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</si>
  <si>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</si>
  <si>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</si>
  <si>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</si>
  <si>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</si>
  <si>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</si>
  <si>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</si>
  <si>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</si>
  <si>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</si>
  <si>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</si>
  <si>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</si>
  <si>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</si>
  <si>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</si>
  <si>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</si>
  <si>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</si>
  <si>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</si>
  <si>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</si>
  <si>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</si>
  <si>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</si>
  <si>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</si>
  <si>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</si>
  <si>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</si>
  <si>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</si>
  <si>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</si>
  <si>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</si>
  <si>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</si>
  <si>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</si>
  <si>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</si>
  <si>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</si>
  <si>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</si>
  <si>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</si>
  <si>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</si>
  <si>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</si>
  <si>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</si>
  <si>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</si>
  <si>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</si>
  <si>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</si>
  <si>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</si>
  <si>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</si>
  <si>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</si>
  <si>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</si>
  <si>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</si>
  <si>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</si>
  <si>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</si>
  <si>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</si>
  <si>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</si>
  <si>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</si>
  <si>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</si>
  <si>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</si>
  <si>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</si>
  <si>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</si>
  <si>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</si>
  <si>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</si>
  <si>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</si>
  <si>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</si>
  <si>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</si>
  <si>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</si>
  <si>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</si>
  <si>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</si>
  <si>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</si>
  <si>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</si>
  <si>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</si>
  <si>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</si>
  <si>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</si>
  <si>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</si>
  <si>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</si>
  <si>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</si>
  <si>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</si>
  <si>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</si>
  <si>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</si>
  <si>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</si>
  <si>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</si>
  <si>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</si>
  <si>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</si>
  <si>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</si>
  <si>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</si>
  <si>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</si>
  <si>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</si>
  <si>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</si>
  <si>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</si>
  <si>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</si>
  <si>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</si>
  <si>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</si>
  <si>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</si>
  <si>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</si>
  <si>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</si>
  <si>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</si>
  <si>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</si>
  <si>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</si>
  <si>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</si>
  <si>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</si>
  <si>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</si>
  <si>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</si>
  <si>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</si>
  <si>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</si>
  <si>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</si>
  <si>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</si>
  <si>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</si>
  <si>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</si>
  <si>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</si>
  <si>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</si>
  <si>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</si>
  <si>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</si>
  <si>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</si>
  <si>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</si>
  <si>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</si>
  <si>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</si>
  <si>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</si>
  <si>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</si>
  <si>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</si>
  <si>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</si>
  <si>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</si>
  <si>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</si>
  <si>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</si>
  <si>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</si>
  <si>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</si>
  <si>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</si>
  <si>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</si>
  <si>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</si>
  <si>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</si>
  <si>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</si>
  <si>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</si>
  <si>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</si>
  <si>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</si>
  <si>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</si>
  <si>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</si>
  <si>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</si>
  <si>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</si>
  <si>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</si>
  <si>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</si>
  <si>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</si>
  <si>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</si>
  <si>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</si>
  <si>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</si>
  <si>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</si>
  <si>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</si>
  <si>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</si>
  <si>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</si>
  <si>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</si>
  <si>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</si>
  <si>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</si>
  <si>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</si>
  <si>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</si>
  <si>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</si>
  <si>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</si>
  <si>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</si>
  <si>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</si>
  <si>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</si>
  <si>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</si>
  <si>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</si>
  <si>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</si>
  <si>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</si>
  <si>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</si>
  <si>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</si>
  <si>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</si>
  <si>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</si>
  <si>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</si>
  <si>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</si>
  <si>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</si>
  <si>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</si>
  <si>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</si>
  <si>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</si>
  <si>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</si>
  <si>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</si>
  <si>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</si>
  <si>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</si>
  <si>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</si>
  <si>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</si>
  <si>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</si>
  <si>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</si>
  <si>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</si>
  <si>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</si>
  <si>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</si>
  <si>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</si>
  <si>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</si>
  <si>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</si>
  <si>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</si>
  <si>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</si>
  <si>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</si>
  <si>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</si>
  <si>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</si>
  <si>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</si>
  <si>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</si>
  <si>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</si>
  <si>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</si>
  <si>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</si>
  <si>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</si>
  <si>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</si>
  <si>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</si>
  <si>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</si>
  <si>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</si>
  <si>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</si>
  <si>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</si>
  <si>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</si>
  <si>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</si>
  <si>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</si>
  <si>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</si>
  <si>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</si>
  <si>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</si>
  <si>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</si>
  <si>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</si>
  <si>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</si>
  <si>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</si>
  <si>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</si>
  <si>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</si>
  <si>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</si>
  <si>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</si>
  <si>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</si>
  <si>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</si>
  <si>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</si>
  <si>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</si>
  <si>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</si>
  <si>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</si>
  <si>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</si>
  <si>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</si>
  <si>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</si>
  <si>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</si>
  <si>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</si>
  <si>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</si>
  <si>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</si>
  <si>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</si>
  <si>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</si>
  <si>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</si>
  <si>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</si>
  <si>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</si>
  <si>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</si>
  <si>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</si>
  <si>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</si>
  <si>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</si>
  <si>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</si>
  <si>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</si>
  <si>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</si>
  <si>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</si>
  <si>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</si>
  <si>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</si>
  <si>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</si>
  <si>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</si>
  <si>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</si>
  <si>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</si>
  <si>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</si>
  <si>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</si>
  <si>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</si>
  <si>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</si>
  <si>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</si>
  <si>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</si>
  <si>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</si>
  <si>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</si>
  <si>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</si>
  <si>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</si>
  <si>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</si>
  <si>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</si>
  <si>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</si>
  <si>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</si>
  <si>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</si>
  <si>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</si>
  <si>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</si>
  <si>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</si>
  <si>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</si>
  <si>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</si>
  <si>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</si>
  <si>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</si>
  <si>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</si>
  <si>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</si>
  <si>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</si>
  <si>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</si>
  <si>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</si>
  <si>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</si>
  <si>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</si>
  <si>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</si>
  <si>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</si>
  <si>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</si>
  <si>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</si>
  <si>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</si>
  <si>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</si>
  <si>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</si>
  <si>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</si>
  <si>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</si>
  <si>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</si>
  <si>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</si>
  <si>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</si>
  <si>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</si>
  <si>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</si>
  <si>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</si>
  <si>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</si>
  <si>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</si>
  <si>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</si>
  <si>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</si>
  <si>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</si>
  <si>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</si>
  <si>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</si>
  <si>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</si>
  <si>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</si>
  <si>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</si>
  <si>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</si>
  <si>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</si>
  <si>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</si>
  <si>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</si>
  <si>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</si>
  <si>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</si>
  <si>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</si>
  <si>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</si>
  <si>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</si>
  <si>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</si>
  <si>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</si>
  <si>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</si>
  <si>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</si>
  <si>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</si>
  <si>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</si>
  <si>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</si>
  <si>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</si>
  <si>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</si>
  <si>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</si>
  <si>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</si>
  <si>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</si>
  <si>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</si>
  <si>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</si>
  <si>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</si>
  <si>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</si>
  <si>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</si>
  <si>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</si>
  <si>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</si>
  <si>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</si>
  <si>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</si>
  <si>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</si>
  <si>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</si>
  <si>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</si>
  <si>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</si>
  <si>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</si>
  <si>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</si>
  <si>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</si>
  <si>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</si>
  <si>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</si>
  <si>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</si>
  <si>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</si>
  <si>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</si>
  <si>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</si>
  <si>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</si>
  <si>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</si>
  <si>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</si>
  <si>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</si>
  <si>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</si>
  <si>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</si>
  <si>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</si>
  <si>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</si>
  <si>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</si>
  <si>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</si>
  <si>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</si>
  <si>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</si>
  <si>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</si>
  <si>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</si>
  <si>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</si>
  <si>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</si>
  <si>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</si>
  <si>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</si>
  <si>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</si>
  <si>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</si>
  <si>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</si>
  <si>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</si>
  <si>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</si>
  <si>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</si>
  <si>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</si>
  <si>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</si>
  <si>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</si>
  <si>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</si>
  <si>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</si>
  <si>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</si>
  <si>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</si>
  <si>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</si>
  <si>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</si>
  <si>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</si>
  <si>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</si>
  <si>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</si>
  <si>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</si>
  <si>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</si>
  <si>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</si>
  <si>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</si>
  <si>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</si>
  <si>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</si>
  <si>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</si>
  <si>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</si>
  <si>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</si>
  <si>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</si>
  <si>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</si>
  <si>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</si>
  <si>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</si>
  <si>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</si>
  <si>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</si>
  <si>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</si>
  <si>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</si>
  <si>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</si>
  <si>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</si>
  <si>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</si>
  <si>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</si>
  <si>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</si>
  <si>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</si>
  <si>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</si>
  <si>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</si>
  <si>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</si>
  <si>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</si>
  <si>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</si>
  <si>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</si>
  <si>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</si>
  <si>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</si>
  <si>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</si>
  <si>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</si>
  <si>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</si>
  <si>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</si>
  <si>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</si>
  <si>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</si>
  <si>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</si>
  <si>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</si>
  <si>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</si>
  <si>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</si>
  <si>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</si>
  <si>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</si>
  <si>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</si>
  <si>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</si>
  <si>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</si>
  <si>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</si>
  <si>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</si>
  <si>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</si>
  <si>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</si>
  <si>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</si>
  <si>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</si>
  <si>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</si>
  <si>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</si>
  <si>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</si>
  <si>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</si>
  <si>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</si>
  <si>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</si>
  <si>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</si>
  <si>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</si>
  <si>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</si>
  <si>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</si>
  <si>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</si>
  <si>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</si>
  <si>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</si>
  <si>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</si>
  <si>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</si>
  <si>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</si>
  <si>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</si>
  <si>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</si>
  <si>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</si>
  <si>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</si>
  <si>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</si>
  <si>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</si>
  <si>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</si>
  <si>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</si>
  <si>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</si>
  <si>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</si>
  <si>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</si>
  <si>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</si>
  <si>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</si>
  <si>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</si>
  <si>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</si>
  <si>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</si>
  <si>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</si>
  <si>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</si>
  <si>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</si>
  <si>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</si>
  <si>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</si>
  <si>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</si>
  <si>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</si>
  <si>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</si>
  <si>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</si>
  <si>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</si>
  <si>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</si>
  <si>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</si>
  <si>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</si>
  <si>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</si>
  <si>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</si>
  <si>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</si>
  <si>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</si>
  <si>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</si>
  <si>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</si>
  <si>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</si>
  <si>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</si>
  <si>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</si>
  <si>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</si>
  <si>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</si>
  <si>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</si>
  <si>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</si>
  <si>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</si>
  <si>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</si>
  <si>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</si>
  <si>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</si>
  <si>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</si>
  <si>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</si>
  <si>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</si>
  <si>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</si>
  <si>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</si>
  <si>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</si>
  <si>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</si>
  <si>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</si>
  <si>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</si>
  <si>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</si>
  <si>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</si>
  <si>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</si>
  <si>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</si>
  <si>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</si>
  <si>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</si>
  <si>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</si>
  <si>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</si>
  <si>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</si>
  <si>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</si>
  <si>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</si>
  <si>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</si>
  <si>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</si>
  <si>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</si>
  <si>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</si>
  <si>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</si>
  <si>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</si>
  <si>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</si>
  <si>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</si>
  <si>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</si>
  <si>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</si>
  <si>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</si>
  <si>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</si>
  <si>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</si>
  <si>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</si>
  <si>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</si>
  <si>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</si>
  <si>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</si>
  <si>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</si>
  <si>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</si>
  <si>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</si>
  <si>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</si>
  <si>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</si>
  <si>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</si>
  <si>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</si>
  <si>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</si>
  <si>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</si>
  <si>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</si>
  <si>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</si>
  <si>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</si>
  <si>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</si>
  <si>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</si>
  <si>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</si>
  <si>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</si>
  <si>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</si>
  <si>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</si>
  <si>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</si>
  <si>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</si>
  <si>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</si>
  <si>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</si>
  <si>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</si>
  <si>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</si>
  <si>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</si>
  <si>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</si>
  <si>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</si>
  <si>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</si>
  <si>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</si>
  <si>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</si>
  <si>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</si>
  <si>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</si>
  <si>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</si>
  <si>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</si>
  <si>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</si>
  <si>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</si>
  <si>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</si>
  <si>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</si>
  <si>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</si>
  <si>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</si>
  <si>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</si>
  <si>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</si>
  <si>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</si>
  <si>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</si>
  <si>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</si>
  <si>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</si>
  <si>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</si>
  <si>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</si>
  <si>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</si>
  <si>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</si>
  <si>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</si>
  <si>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</si>
  <si>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</si>
  <si>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</si>
  <si>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</si>
  <si>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</si>
  <si>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</si>
  <si>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</si>
  <si>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</si>
  <si>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</si>
  <si>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</si>
  <si>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</si>
  <si>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</si>
  <si>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</si>
  <si>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</si>
  <si>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</si>
  <si>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</si>
  <si>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</si>
  <si>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</si>
  <si>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</si>
  <si>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</si>
  <si>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</si>
  <si>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</si>
  <si>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</si>
  <si>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</si>
  <si>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</si>
  <si>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</si>
  <si>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</si>
  <si>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</si>
  <si>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</si>
  <si>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</si>
  <si>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</si>
  <si>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</si>
  <si>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</si>
  <si>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</si>
  <si>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</si>
  <si>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</si>
  <si>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</si>
  <si>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</si>
  <si>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</si>
  <si>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</si>
  <si>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</si>
  <si>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</si>
  <si>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</si>
  <si>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</si>
  <si>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</si>
  <si>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</si>
  <si>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</si>
  <si>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</si>
  <si>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</si>
  <si>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</si>
  <si>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</si>
  <si>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</si>
  <si>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</si>
  <si>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</si>
  <si>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</si>
  <si>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</si>
  <si>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</si>
  <si>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</si>
  <si>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</si>
  <si>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</si>
  <si>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</si>
  <si>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</si>
  <si>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</si>
  <si>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</si>
  <si>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</si>
  <si>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</si>
  <si>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</si>
  <si>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</si>
  <si>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</si>
  <si>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</si>
  <si>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</si>
  <si>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</si>
  <si>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</si>
  <si>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</si>
  <si>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</si>
  <si>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</si>
  <si>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</si>
  <si>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</si>
  <si>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</si>
  <si>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</si>
  <si>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</si>
  <si>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</si>
  <si>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</si>
  <si>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</si>
  <si>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</si>
  <si>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</si>
  <si>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</si>
  <si>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</si>
  <si>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</si>
  <si>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</si>
  <si>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</si>
  <si>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</si>
  <si>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</si>
  <si>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</si>
  <si>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</si>
  <si>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</si>
  <si>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</si>
  <si>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</si>
  <si>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</si>
  <si>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</si>
  <si>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</si>
  <si>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</si>
  <si>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</si>
  <si>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</si>
  <si>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</si>
  <si>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</si>
  <si>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</si>
  <si>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</si>
  <si>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</si>
  <si>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</si>
  <si>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</si>
  <si>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</si>
  <si>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</si>
  <si>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</si>
  <si>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</si>
  <si>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</si>
  <si>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</si>
  <si>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</si>
  <si>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</si>
  <si>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</si>
  <si>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</si>
  <si>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</si>
  <si>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</si>
  <si>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</si>
  <si>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</si>
  <si>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</si>
  <si>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</si>
  <si>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</si>
  <si>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</si>
  <si>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</si>
  <si>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</si>
  <si>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</si>
  <si>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</si>
  <si>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</si>
  <si>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</si>
  <si>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</si>
  <si>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</si>
  <si>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</si>
  <si>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</si>
  <si>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</si>
  <si>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</si>
  <si>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</si>
  <si>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</si>
  <si>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</si>
  <si>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</si>
  <si>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</si>
  <si>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</si>
  <si>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</si>
  <si>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</si>
  <si>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</si>
  <si>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</si>
  <si>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</si>
  <si>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</si>
  <si>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</si>
  <si>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</si>
  <si>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</si>
  <si>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</si>
  <si>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</si>
  <si>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</si>
  <si>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</si>
  <si>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</si>
  <si>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</si>
  <si>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</si>
  <si>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</si>
  <si>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</si>
  <si>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</si>
  <si>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</si>
  <si>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</si>
  <si>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</si>
  <si>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</si>
  <si>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</si>
  <si>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</si>
  <si>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</si>
  <si>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</si>
  <si>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</si>
  <si>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</si>
  <si>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</si>
  <si>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</si>
  <si>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</si>
  <si>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</si>
  <si>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</si>
  <si>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</si>
  <si>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</si>
  <si>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</si>
  <si>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</si>
  <si>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</si>
  <si>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</si>
  <si>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</si>
  <si>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</si>
  <si>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</si>
  <si>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</si>
  <si>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</si>
  <si>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</si>
  <si>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</si>
  <si>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</si>
  <si>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</si>
  <si>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</si>
  <si>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</si>
  <si>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</si>
  <si>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</si>
  <si>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</si>
  <si>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</si>
  <si>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</si>
  <si>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</si>
  <si>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</si>
  <si>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</si>
  <si>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</si>
  <si>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</si>
  <si>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</si>
  <si>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</si>
  <si>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</si>
  <si>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</si>
  <si>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</si>
  <si>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</si>
  <si>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</si>
  <si>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</si>
  <si>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</si>
  <si>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</si>
  <si>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</si>
  <si>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</si>
  <si>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</si>
  <si>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</si>
  <si>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</si>
  <si>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</si>
  <si>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</si>
  <si>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</si>
  <si>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</si>
  <si>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</si>
  <si>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</si>
  <si>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</si>
  <si>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</si>
  <si>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</si>
  <si>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</si>
  <si>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</si>
  <si>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</si>
  <si>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</si>
  <si>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</si>
  <si>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</si>
  <si>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</si>
  <si>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</si>
  <si>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</si>
  <si>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</si>
  <si>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</si>
  <si>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</si>
  <si>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</si>
  <si>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</si>
  <si>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</si>
  <si>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</si>
  <si>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</si>
  <si>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</si>
  <si>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</si>
  <si>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</si>
  <si>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</si>
  <si>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</si>
  <si>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</si>
  <si>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</si>
  <si>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</si>
  <si>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</si>
  <si>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</si>
  <si>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</si>
  <si>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</si>
  <si>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</si>
  <si>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</si>
  <si>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</si>
  <si>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</si>
  <si>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</si>
  <si>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</si>
  <si>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</si>
  <si>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</si>
  <si>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</si>
  <si>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</si>
  <si>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</si>
  <si>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</si>
  <si>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</si>
  <si>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</si>
  <si>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</si>
  <si>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</si>
  <si>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</si>
  <si>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</si>
  <si>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</si>
  <si>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</si>
  <si>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</si>
  <si>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</si>
  <si>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</si>
  <si>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</si>
  <si>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</si>
  <si>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</si>
  <si>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</si>
  <si>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</si>
  <si>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</si>
  <si>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</si>
  <si>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</si>
  <si>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</si>
  <si>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</si>
  <si>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</si>
  <si>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</si>
  <si>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</si>
  <si>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</si>
  <si>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</si>
  <si>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</si>
  <si>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</si>
  <si>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</si>
  <si>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</si>
  <si>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</si>
  <si>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</si>
  <si>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</si>
  <si>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</si>
  <si>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</si>
  <si>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</si>
  <si>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</si>
  <si>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</si>
  <si>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</si>
  <si>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</si>
  <si>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</si>
  <si>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</si>
  <si>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</si>
  <si>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</si>
  <si>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</si>
  <si>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</si>
  <si>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</si>
  <si>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</si>
  <si>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</si>
  <si>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</si>
  <si>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</si>
  <si>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</si>
  <si>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</si>
  <si>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</si>
  <si>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</si>
  <si>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</si>
  <si>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</si>
  <si>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</si>
  <si>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</si>
  <si>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</si>
  <si>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</si>
  <si>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</si>
  <si>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</si>
  <si>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</si>
  <si>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</si>
  <si>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</si>
  <si>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</si>
  <si>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</si>
  <si>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</si>
  <si>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</si>
  <si>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</si>
  <si>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</si>
  <si>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</si>
  <si>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</si>
  <si>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</si>
  <si>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</si>
  <si>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</si>
  <si>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</si>
  <si>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</si>
  <si>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</si>
  <si>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</si>
  <si>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</si>
  <si>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</si>
  <si>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</si>
  <si>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</si>
  <si>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</si>
  <si>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</si>
  <si>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</si>
  <si>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</si>
  <si>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</si>
  <si>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</si>
  <si>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</si>
  <si>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</si>
  <si>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</si>
  <si>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</si>
  <si>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</si>
  <si>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</si>
  <si>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</si>
  <si>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</si>
  <si>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</si>
  <si>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</si>
  <si>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</si>
  <si>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</si>
  <si>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</si>
  <si>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</si>
  <si>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</si>
  <si>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</si>
  <si>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</si>
  <si>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</si>
  <si>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</si>
  <si>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</si>
  <si>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</si>
  <si>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</si>
  <si>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</si>
  <si>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</si>
  <si>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</si>
  <si>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</si>
  <si>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</si>
  <si>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</si>
  <si>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</si>
  <si>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</si>
  <si>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</si>
  <si>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</si>
  <si>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</si>
  <si>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</si>
  <si>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</si>
  <si>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</si>
  <si>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</si>
  <si>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</si>
  <si>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</si>
  <si>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</si>
  <si>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</si>
  <si>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</si>
  <si>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</si>
  <si>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</si>
  <si>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</si>
  <si>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</si>
  <si>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</si>
  <si>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</si>
  <si>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</si>
  <si>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</si>
  <si>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</si>
  <si>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</si>
  <si>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</si>
  <si>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</si>
  <si>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</si>
  <si>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</si>
  <si>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</si>
  <si>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</si>
  <si>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</si>
  <si>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</si>
  <si>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</si>
  <si>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</si>
  <si>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</si>
  <si>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</si>
  <si>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</si>
  <si>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</si>
  <si>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</si>
  <si>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</si>
  <si>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</si>
  <si>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</si>
  <si>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</si>
  <si>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</si>
  <si>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</si>
  <si>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</si>
  <si>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</si>
  <si>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</si>
  <si>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</si>
  <si>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</si>
  <si>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</si>
  <si>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</si>
  <si>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</si>
  <si>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</si>
  <si>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</si>
  <si>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</si>
  <si>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</si>
  <si>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</si>
  <si>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</si>
  <si>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</si>
  <si>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</si>
  <si>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</si>
  <si>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</si>
  <si>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</si>
  <si>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</si>
  <si>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</si>
  <si>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</si>
  <si>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</si>
  <si>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</si>
  <si>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</si>
  <si>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</si>
  <si>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</si>
  <si>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</si>
  <si>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</si>
  <si>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</si>
  <si>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</si>
  <si>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</si>
  <si>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</si>
  <si>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</si>
  <si>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</si>
  <si>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</si>
  <si>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</si>
  <si>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</si>
  <si>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</si>
  <si>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</si>
  <si>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</si>
  <si>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</si>
  <si>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</si>
  <si>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</si>
  <si>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</si>
  <si>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</si>
  <si>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</si>
  <si>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</si>
  <si>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</si>
  <si>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</si>
  <si>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</si>
  <si>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</si>
  <si>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</si>
  <si>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</si>
  <si>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</si>
  <si>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</si>
  <si>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</si>
  <si>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</si>
  <si>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</si>
  <si>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</si>
  <si>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</si>
  <si>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</si>
  <si>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</si>
  <si>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</si>
  <si>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</si>
  <si>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</si>
  <si>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</si>
  <si>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</si>
  <si>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</si>
  <si>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</si>
  <si>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</si>
  <si>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</si>
  <si>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</si>
  <si>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</si>
  <si>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</si>
  <si>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</si>
  <si>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</si>
  <si>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</si>
  <si>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</si>
  <si>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</si>
  <si>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</si>
  <si>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</si>
  <si>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</si>
  <si>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</si>
  <si>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</si>
  <si>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</si>
  <si>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</si>
  <si>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</si>
  <si>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</si>
  <si>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</si>
  <si>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</si>
  <si>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</si>
  <si>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</si>
  <si>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</si>
  <si>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</si>
  <si>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</si>
  <si>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</si>
  <si>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</si>
  <si>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</si>
  <si>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</si>
  <si>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</si>
  <si>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</si>
  <si>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</si>
  <si>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</si>
  <si>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</si>
  <si>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</si>
  <si>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</si>
  <si>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</si>
  <si>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</si>
  <si>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</si>
  <si>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</si>
  <si>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</si>
  <si>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</si>
  <si>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</si>
  <si>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</si>
  <si>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</si>
  <si>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</si>
  <si>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</si>
  <si>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</si>
  <si>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</si>
  <si>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</si>
  <si>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</si>
  <si>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</si>
  <si>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</si>
  <si>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</si>
  <si>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</si>
  <si>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</si>
  <si>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</si>
  <si>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</si>
  <si>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</si>
  <si>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</si>
  <si>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</si>
  <si>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</si>
  <si>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</si>
  <si>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</si>
  <si>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</si>
  <si>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</si>
  <si>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</si>
  <si>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</si>
  <si>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</si>
  <si>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</si>
  <si>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</si>
  <si>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</si>
  <si>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</si>
  <si>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</si>
  <si>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</si>
  <si>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</si>
  <si>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</si>
  <si>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</si>
  <si>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</si>
  <si>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</si>
  <si>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</si>
  <si>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</si>
  <si>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</si>
  <si>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</si>
  <si>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</si>
  <si>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</si>
  <si>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</si>
  <si>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</si>
  <si>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</si>
  <si>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</si>
  <si>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</si>
  <si>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</si>
  <si>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</si>
  <si>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</si>
  <si>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</si>
  <si>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</si>
  <si>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</si>
  <si>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</si>
  <si>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</si>
  <si>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</si>
  <si>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</si>
  <si>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</si>
  <si>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</si>
  <si>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</si>
  <si>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</si>
  <si>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</si>
  <si>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</si>
  <si>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</si>
  <si>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</si>
  <si>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</si>
  <si>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</si>
  <si>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</si>
  <si>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</si>
  <si>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</si>
  <si>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</si>
  <si>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</si>
  <si>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</si>
  <si>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</si>
  <si>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</si>
  <si>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</si>
  <si>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</si>
  <si>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</si>
  <si>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</si>
  <si>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</si>
  <si>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</si>
  <si>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</si>
  <si>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</si>
  <si>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</si>
  <si>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</si>
  <si>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</si>
  <si>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</si>
  <si>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</si>
  <si>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</si>
  <si>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</si>
  <si>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</si>
  <si>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</si>
  <si>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</si>
  <si>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</si>
  <si>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</si>
  <si>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</si>
  <si>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</si>
  <si>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</si>
  <si>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</si>
  <si>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</si>
  <si>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</si>
  <si>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</si>
  <si>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</si>
  <si>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</si>
  <si>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</si>
  <si>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</si>
  <si>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</si>
  <si>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</si>
  <si>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</si>
  <si>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</si>
  <si>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</si>
  <si>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</si>
  <si>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</si>
  <si>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</si>
  <si>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</si>
  <si>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</si>
  <si>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</si>
  <si>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</si>
  <si>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</si>
  <si>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</si>
  <si>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</si>
  <si>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</si>
  <si>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</si>
  <si>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</si>
  <si>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</si>
  <si>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</si>
  <si>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</si>
  <si>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</si>
  <si>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</si>
  <si>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</si>
  <si>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</si>
  <si>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</si>
  <si>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</si>
  <si>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</si>
  <si>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</si>
  <si>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</si>
  <si>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</si>
  <si>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</si>
  <si>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</si>
  <si>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</si>
  <si>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</si>
  <si>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</si>
  <si>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</si>
  <si>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</si>
  <si>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</si>
  <si>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</si>
  <si>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</si>
  <si>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</si>
  <si>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</si>
  <si>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</si>
  <si>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</si>
  <si>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</si>
  <si>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</si>
  <si>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</si>
  <si>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</si>
  <si>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</si>
  <si>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</si>
  <si>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</si>
  <si>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</si>
  <si>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</si>
  <si>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</si>
  <si>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</si>
  <si>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</si>
  <si>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</si>
  <si>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</si>
  <si>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</si>
  <si>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</si>
  <si>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</si>
  <si>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</si>
  <si>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</si>
  <si>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</si>
  <si>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</si>
  <si>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</si>
  <si>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</si>
  <si>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</si>
  <si>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</si>
  <si>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</si>
  <si>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</si>
  <si>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</si>
  <si>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</si>
  <si>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</si>
  <si>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</si>
  <si>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</si>
  <si>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</si>
  <si>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</si>
  <si>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</si>
  <si>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</si>
  <si>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</si>
  <si>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</si>
  <si>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</si>
  <si>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</si>
  <si>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</si>
  <si>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</si>
  <si>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</si>
  <si>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</si>
  <si>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</si>
  <si>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</si>
  <si>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</si>
  <si>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</si>
  <si>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</si>
  <si>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</si>
  <si>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</si>
  <si>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</si>
  <si>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</si>
  <si>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</si>
  <si>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</si>
  <si>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</si>
  <si>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</si>
  <si>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</si>
  <si>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</si>
  <si>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</si>
  <si>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</si>
  <si>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</si>
  <si>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</si>
  <si>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</si>
  <si>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</si>
  <si>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</si>
  <si>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</si>
  <si>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</si>
  <si>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</si>
  <si>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</si>
  <si>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</si>
  <si>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</si>
  <si>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</si>
  <si>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</si>
  <si>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</si>
  <si>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</si>
  <si>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</si>
  <si>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</si>
  <si>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</si>
  <si>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</si>
  <si>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</si>
  <si>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</si>
  <si>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</si>
  <si>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</si>
  <si>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</si>
  <si>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</si>
  <si>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</si>
  <si>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</si>
  <si>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</si>
  <si>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</si>
  <si>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</si>
  <si>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</si>
  <si>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</si>
  <si>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</si>
  <si>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</si>
  <si>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</si>
  <si>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</si>
  <si>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</si>
  <si>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</si>
  <si>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</si>
  <si>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</si>
  <si>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</si>
  <si>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</si>
  <si>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</si>
  <si>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</si>
  <si>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</si>
  <si>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</si>
  <si>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</si>
  <si>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</si>
  <si>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</si>
  <si>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</si>
  <si>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</si>
  <si>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</si>
  <si>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</si>
  <si>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</si>
  <si>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</si>
  <si>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</si>
  <si>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</si>
  <si>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</si>
  <si>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</si>
  <si>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</si>
  <si>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</si>
  <si>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</si>
  <si>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</si>
  <si>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</si>
  <si>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</si>
  <si>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</si>
  <si>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</si>
  <si>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</si>
  <si>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</si>
  <si>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</si>
  <si>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</si>
  <si>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</si>
  <si>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</si>
  <si>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</si>
  <si>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</si>
  <si>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</si>
  <si>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</si>
  <si>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</si>
  <si>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</si>
  <si>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</si>
  <si>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</si>
  <si>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</si>
  <si>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</si>
  <si>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</si>
  <si>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</si>
  <si>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</si>
  <si>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</si>
  <si>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</si>
  <si>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</si>
  <si>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</si>
  <si>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</si>
  <si>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</si>
  <si>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</si>
  <si>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</si>
  <si>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</si>
  <si>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</si>
  <si>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</si>
  <si>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</si>
  <si>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</si>
  <si>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</si>
  <si>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</si>
  <si>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</si>
  <si>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</si>
  <si>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</si>
  <si>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</si>
  <si>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</si>
  <si>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</si>
  <si>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</si>
  <si>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</si>
  <si>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</si>
  <si>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</si>
  <si>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</si>
  <si>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</si>
  <si>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</si>
  <si>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</si>
  <si>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</si>
  <si>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</si>
  <si>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</si>
  <si>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</si>
  <si>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</si>
  <si>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</si>
  <si>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</si>
  <si>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</si>
  <si>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</si>
  <si>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</si>
  <si>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</si>
  <si>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</si>
  <si>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</si>
  <si>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</si>
  <si>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</si>
  <si>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</si>
  <si>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</si>
  <si>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</si>
  <si>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</si>
  <si>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</si>
  <si>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</si>
  <si>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</si>
  <si>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</si>
  <si>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</si>
  <si>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</si>
  <si>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</si>
  <si>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</si>
  <si>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</si>
  <si>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</si>
  <si>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</si>
  <si>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</si>
  <si>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</si>
  <si>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</si>
  <si>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</si>
  <si>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</si>
  <si>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</si>
  <si>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</si>
  <si>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</si>
  <si>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</si>
  <si>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</si>
  <si>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</si>
  <si>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</si>
  <si>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</si>
  <si>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</si>
  <si>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</si>
  <si>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</si>
  <si>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</si>
  <si>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</si>
  <si>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</si>
  <si>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</si>
  <si>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</si>
  <si>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</si>
  <si>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</si>
  <si>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</si>
  <si>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</si>
  <si>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</si>
  <si>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</si>
  <si>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</si>
  <si>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</si>
  <si>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</si>
  <si>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</si>
  <si>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</si>
  <si>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</si>
  <si>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</si>
  <si>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</si>
  <si>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</si>
  <si>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</si>
  <si>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</si>
  <si>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</si>
  <si>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</si>
  <si>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</si>
  <si>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</si>
  <si>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</si>
  <si>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</si>
  <si>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</si>
  <si>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</si>
  <si>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</si>
  <si>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</si>
  <si>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</si>
  <si>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</si>
  <si>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</si>
  <si>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</si>
  <si>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</si>
  <si>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</si>
  <si>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</si>
  <si>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</si>
  <si>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</si>
  <si>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</si>
  <si>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</si>
  <si>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</si>
  <si>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</si>
  <si>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</si>
  <si>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</si>
  <si>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</si>
  <si>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</si>
  <si>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</si>
  <si>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</si>
  <si>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</si>
  <si>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</si>
  <si>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</si>
  <si>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</si>
  <si>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</si>
  <si>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</si>
  <si>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</si>
  <si>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</si>
  <si>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</si>
  <si>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</si>
  <si>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</si>
  <si>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</si>
  <si>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</si>
  <si>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</si>
  <si>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</si>
  <si>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</si>
  <si>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</si>
  <si>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</si>
  <si>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</si>
  <si>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</si>
  <si>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</si>
  <si>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</si>
  <si>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</si>
  <si>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</si>
  <si>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</si>
  <si>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</si>
  <si>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</si>
  <si>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</si>
  <si>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</si>
  <si>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</si>
  <si>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</si>
  <si>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</si>
  <si>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</si>
  <si>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</si>
  <si>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</si>
  <si>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</si>
  <si>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</si>
  <si>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</si>
  <si>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</si>
  <si>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</si>
  <si>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</si>
  <si>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</si>
  <si>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</si>
  <si>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</si>
  <si>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</si>
  <si>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</si>
  <si>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</si>
  <si>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</si>
  <si>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</si>
  <si>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</si>
  <si>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</si>
  <si>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</si>
  <si>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</si>
  <si>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</si>
  <si>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</si>
  <si>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</si>
  <si>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</si>
  <si>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</si>
  <si>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</si>
  <si>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</si>
  <si>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</si>
  <si>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</si>
  <si>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</si>
  <si>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</si>
  <si>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</si>
  <si>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</si>
  <si>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</si>
  <si>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</si>
  <si>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</si>
  <si>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</si>
  <si>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</si>
  <si>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</si>
  <si>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</si>
  <si>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</si>
  <si>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</si>
  <si>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</si>
  <si>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</si>
  <si>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</si>
  <si>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</si>
  <si>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</si>
  <si>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</si>
  <si>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</si>
  <si>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</si>
  <si>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</si>
  <si>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</si>
  <si>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</si>
  <si>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</si>
  <si>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</si>
  <si>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</si>
  <si>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</si>
  <si>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</si>
  <si>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</si>
  <si>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</si>
  <si>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</si>
  <si>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</si>
  <si>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</si>
  <si>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</si>
  <si>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</si>
  <si>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</si>
  <si>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</si>
  <si>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</si>
  <si>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</si>
  <si>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</si>
  <si>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</si>
  <si>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</si>
  <si>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</si>
  <si>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</si>
  <si>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</si>
  <si>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</si>
  <si>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</si>
  <si>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</si>
  <si>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</si>
  <si>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</si>
  <si>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</si>
  <si>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</si>
  <si>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</si>
  <si>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</si>
  <si>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</si>
  <si>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</si>
  <si>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</si>
  <si>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</si>
  <si>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</si>
  <si>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</si>
  <si>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</si>
  <si>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</si>
  <si>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</si>
  <si>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</si>
  <si>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</si>
  <si>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</si>
  <si>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</si>
  <si>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</si>
  <si>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</si>
  <si>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</si>
  <si>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</si>
  <si>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</si>
  <si>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</si>
  <si>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</si>
  <si>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</si>
  <si>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</si>
  <si>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</si>
  <si>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</si>
  <si>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</si>
  <si>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</si>
  <si>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</si>
  <si>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</si>
  <si>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</si>
  <si>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</si>
  <si>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</si>
  <si>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</si>
  <si>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</si>
  <si>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</si>
  <si>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</si>
  <si>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</si>
  <si>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</si>
  <si>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</si>
  <si>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</si>
  <si>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</si>
  <si>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</si>
  <si>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</si>
  <si>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</si>
  <si>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</si>
  <si>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</si>
  <si>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</si>
  <si>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</si>
  <si>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</si>
  <si>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</si>
  <si>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</si>
  <si>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</si>
  <si>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</si>
  <si>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</si>
  <si>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</si>
  <si>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</si>
  <si>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</si>
  <si>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</si>
  <si>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</si>
  <si>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</si>
  <si>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</si>
  <si>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</si>
  <si>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</si>
  <si>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</si>
  <si>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</si>
  <si>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</si>
  <si>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</si>
  <si>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</si>
  <si>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</si>
  <si>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</si>
  <si>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</si>
  <si>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</si>
  <si>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</si>
  <si>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</si>
  <si>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</si>
  <si>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</si>
  <si>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</si>
  <si>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</si>
  <si>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</si>
  <si>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</si>
  <si>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</si>
  <si>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</si>
  <si>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</si>
  <si>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</si>
  <si>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</si>
  <si>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</si>
  <si>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</si>
  <si>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</si>
  <si>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</si>
  <si>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</si>
  <si>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</si>
  <si>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</si>
  <si>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</si>
  <si>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</si>
  <si>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</si>
  <si>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</si>
  <si>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</si>
  <si>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</si>
  <si>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</si>
  <si>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</si>
  <si>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</si>
  <si>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</si>
  <si>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</si>
  <si>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</si>
  <si>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</si>
  <si>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</si>
  <si>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</si>
  <si>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</si>
  <si>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</si>
  <si>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</si>
  <si>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</si>
  <si>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</si>
  <si>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</si>
  <si>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</si>
  <si>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</si>
  <si>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</si>
  <si>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</si>
  <si>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</si>
  <si>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</si>
  <si>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</si>
  <si>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</si>
  <si>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</si>
  <si>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</si>
  <si>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</si>
  <si>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</si>
  <si>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</si>
  <si>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</si>
  <si>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</si>
  <si>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</si>
  <si>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</si>
  <si>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</si>
  <si>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</si>
  <si>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</si>
  <si>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</si>
  <si>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</si>
  <si>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</si>
  <si>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</si>
  <si>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</si>
  <si>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</si>
  <si>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</si>
  <si>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</si>
  <si>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</si>
  <si>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</si>
  <si>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</si>
  <si>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</si>
  <si>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</si>
  <si>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</si>
  <si>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</si>
  <si>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</si>
  <si>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</si>
  <si>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</si>
  <si>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</si>
  <si>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</si>
  <si>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</si>
  <si>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</si>
  <si>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</si>
  <si>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</si>
  <si>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</si>
  <si>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</si>
  <si>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</si>
  <si>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</si>
  <si>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</si>
  <si>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</si>
  <si>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</si>
  <si>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</si>
  <si>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</si>
  <si>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</si>
  <si>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</si>
  <si>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</si>
  <si>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</si>
  <si>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</si>
  <si>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</si>
  <si>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</si>
  <si>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</si>
  <si>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</si>
  <si>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</si>
  <si>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</si>
  <si>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</si>
  <si>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</si>
  <si>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</si>
  <si>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</si>
  <si>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</si>
  <si>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</si>
  <si>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</si>
  <si>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</si>
  <si>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</si>
  <si>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</si>
  <si>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</si>
  <si>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</si>
  <si>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</si>
  <si>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</si>
  <si>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</si>
  <si>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</si>
  <si>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</si>
  <si>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</si>
  <si>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</si>
  <si>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</si>
  <si>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</si>
  <si>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</si>
  <si>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</si>
  <si>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</si>
  <si>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</si>
  <si>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</si>
  <si>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</si>
  <si>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</si>
  <si>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</si>
  <si>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</si>
  <si>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</si>
  <si>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</si>
  <si>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</si>
  <si>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</si>
  <si>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</si>
  <si>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</si>
  <si>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</si>
  <si>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</si>
  <si>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</si>
  <si>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</si>
  <si>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</si>
  <si>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</si>
  <si>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</si>
  <si>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</si>
  <si>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</si>
  <si>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</si>
  <si>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</si>
  <si>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</si>
  <si>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</si>
  <si>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</si>
  <si>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</si>
  <si>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</si>
  <si>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</si>
  <si>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</si>
  <si>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</si>
  <si>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</si>
  <si>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</si>
  <si>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</si>
  <si>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</si>
  <si>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</si>
  <si>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</si>
  <si>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</si>
  <si>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</si>
  <si>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</si>
  <si>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</si>
  <si>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</si>
  <si>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</si>
  <si>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</si>
  <si>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</si>
  <si>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</si>
  <si>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</si>
  <si>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</si>
  <si>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</si>
  <si>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</si>
  <si>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</si>
  <si>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</si>
  <si>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</si>
  <si>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</si>
  <si>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</si>
  <si>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</si>
  <si>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</si>
  <si>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</si>
  <si>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</si>
  <si>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</si>
  <si>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</si>
  <si>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</si>
  <si>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</si>
  <si>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</si>
  <si>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</si>
  <si>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</si>
  <si>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</si>
  <si>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</si>
  <si>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</si>
  <si>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</si>
  <si>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</si>
  <si>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</si>
  <si>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</si>
  <si>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</si>
  <si>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</si>
  <si>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</si>
  <si>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</si>
  <si>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</si>
  <si>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</si>
  <si>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</si>
  <si>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</si>
  <si>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</si>
  <si>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</si>
  <si>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</si>
  <si>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</si>
  <si>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</si>
  <si>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</si>
  <si>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</si>
  <si>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</si>
  <si>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</si>
  <si>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</si>
  <si>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</si>
  <si>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</si>
  <si>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</si>
  <si>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</si>
  <si>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</si>
  <si>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</si>
  <si>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</si>
  <si>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</si>
  <si>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</si>
  <si>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</si>
  <si>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</si>
  <si>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</si>
  <si>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</si>
  <si>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</si>
  <si>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</si>
  <si>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</si>
  <si>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</si>
  <si>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</si>
  <si>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</si>
  <si>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</si>
  <si>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</si>
  <si>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</si>
  <si>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</si>
  <si>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</si>
  <si>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</si>
  <si>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</si>
  <si>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</si>
  <si>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</si>
  <si>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</si>
  <si>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</si>
  <si>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</si>
  <si>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</si>
  <si>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</si>
  <si>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</si>
  <si>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</si>
  <si>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</si>
  <si>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</si>
  <si>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</si>
  <si>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</si>
  <si>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</si>
  <si>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</si>
  <si>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</si>
  <si>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</si>
  <si>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</si>
  <si>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</si>
  <si>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</si>
  <si>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</si>
  <si>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</si>
  <si>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</si>
  <si>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</si>
  <si>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</si>
  <si>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</si>
  <si>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</si>
  <si>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</si>
  <si>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</si>
  <si>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</si>
  <si>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</si>
  <si>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</si>
  <si>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</si>
  <si>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</si>
  <si>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</si>
  <si>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</si>
  <si>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</si>
  <si>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</si>
  <si>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</si>
  <si>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</si>
  <si>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</si>
  <si>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</si>
  <si>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</si>
  <si>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</si>
  <si>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</si>
  <si>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</si>
  <si>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</si>
  <si>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</si>
  <si>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</si>
  <si>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</si>
  <si>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</si>
  <si>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</si>
  <si>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</si>
  <si>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</si>
  <si>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</si>
  <si>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</si>
  <si>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</si>
  <si>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</si>
  <si>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</si>
  <si>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</si>
  <si>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</si>
  <si>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</si>
  <si>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</si>
  <si>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</si>
  <si>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</si>
  <si>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</si>
  <si>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</si>
  <si>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</si>
  <si>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</si>
  <si>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</si>
  <si>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</si>
  <si>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</si>
  <si>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</si>
  <si>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</si>
  <si>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</si>
  <si>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</si>
  <si>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</si>
  <si>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</si>
  <si>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</si>
  <si>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</si>
  <si>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</si>
  <si>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</si>
  <si>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</si>
  <si>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</si>
  <si>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</si>
  <si>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</si>
  <si>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</si>
  <si>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</si>
  <si>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</si>
  <si>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</si>
  <si>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</si>
  <si>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</si>
  <si>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</si>
  <si>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</si>
  <si>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</si>
  <si>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</si>
  <si>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</si>
  <si>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</si>
  <si>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</si>
  <si>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</si>
  <si>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</si>
  <si>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</si>
  <si>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</si>
  <si>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</si>
  <si>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</si>
  <si>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</si>
  <si>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</si>
  <si>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</si>
  <si>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</si>
  <si>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</si>
  <si>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</si>
  <si>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</si>
  <si>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</si>
  <si>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</si>
  <si>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</si>
  <si>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</si>
  <si>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</si>
  <si>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</si>
  <si>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</si>
  <si>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</si>
  <si>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</si>
  <si>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</si>
  <si>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</si>
  <si>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</si>
  <si>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</si>
  <si>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</si>
  <si>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</si>
  <si>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</si>
  <si>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</si>
  <si>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</si>
  <si>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</si>
  <si>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</si>
  <si>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</si>
  <si>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</si>
  <si>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</si>
  <si>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</si>
  <si>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</si>
  <si>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</si>
  <si>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</si>
  <si>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</si>
  <si>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</si>
  <si>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</si>
  <si>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</si>
  <si>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</si>
  <si>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</si>
  <si>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</si>
  <si>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</si>
  <si>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</si>
  <si>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</si>
  <si>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</si>
  <si>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</si>
  <si>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</si>
  <si>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</si>
  <si>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</si>
  <si>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</si>
  <si>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</si>
  <si>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</si>
  <si>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</si>
  <si>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</si>
  <si>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</si>
  <si>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</si>
  <si>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</si>
  <si>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</si>
  <si>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</si>
  <si>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</si>
  <si>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</si>
  <si>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</si>
  <si>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</si>
  <si>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</si>
  <si>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</si>
  <si>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</si>
  <si>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</si>
  <si>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</si>
  <si>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</si>
  <si>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</si>
  <si>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</si>
  <si>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</si>
  <si>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</si>
  <si>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</si>
  <si>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</si>
  <si>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</si>
  <si>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</si>
  <si>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</si>
  <si>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</si>
  <si>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</si>
  <si>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</si>
  <si>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</si>
  <si>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</si>
  <si>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</si>
  <si>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</si>
  <si>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</si>
  <si>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</si>
  <si>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</si>
  <si>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</si>
  <si>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</si>
  <si>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</si>
  <si>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</si>
  <si>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</si>
  <si>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</si>
  <si>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</si>
  <si>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</si>
  <si>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</si>
  <si>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</si>
  <si>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</si>
  <si>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</si>
  <si>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</si>
  <si>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</si>
  <si>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</si>
  <si>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</si>
  <si>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</si>
  <si>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</si>
  <si>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</si>
  <si>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</si>
  <si>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</si>
  <si>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</si>
  <si>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</si>
  <si>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</si>
  <si>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</si>
  <si>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</si>
  <si>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</si>
  <si>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</si>
  <si>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</si>
  <si>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</si>
  <si>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</si>
  <si>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</si>
  <si>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</si>
  <si>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</si>
  <si>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</si>
  <si>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</si>
  <si>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</si>
  <si>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</si>
  <si>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</si>
  <si>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</si>
  <si>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</si>
  <si>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</si>
  <si>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</si>
  <si>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</si>
  <si>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</si>
  <si>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</si>
  <si>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</si>
  <si>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</si>
  <si>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</si>
  <si>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</si>
  <si>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</si>
  <si>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</si>
  <si>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</si>
  <si>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</si>
  <si>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</si>
  <si>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</si>
  <si>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</si>
  <si>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</si>
  <si>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</si>
  <si>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</si>
  <si>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</si>
  <si>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</si>
  <si>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</si>
  <si>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</si>
  <si>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</si>
  <si>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</si>
  <si>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</si>
  <si>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</si>
  <si>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</si>
  <si>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</si>
  <si>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</si>
  <si>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</si>
  <si>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</si>
  <si>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</si>
  <si>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</si>
  <si>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</si>
  <si>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</si>
  <si>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</si>
  <si>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</si>
  <si>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</si>
  <si>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</si>
  <si>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</si>
  <si>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</si>
  <si>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</si>
  <si>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</si>
  <si>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</si>
  <si>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</si>
  <si>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</si>
  <si>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</si>
  <si>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</si>
  <si>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</si>
  <si>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</si>
  <si>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</si>
  <si>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</si>
  <si>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</si>
  <si>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</si>
  <si>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</si>
  <si>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</si>
  <si>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</si>
  <si>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</si>
  <si>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</si>
  <si>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</si>
  <si>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</si>
  <si>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</si>
  <si>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</si>
  <si>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</si>
  <si>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</si>
  <si>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</si>
  <si>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</si>
  <si>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</si>
  <si>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</si>
  <si>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</si>
  <si>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</si>
  <si>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</si>
  <si>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</si>
  <si>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</si>
  <si>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</si>
  <si>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</si>
  <si>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</si>
  <si>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</si>
  <si>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</si>
  <si>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</si>
  <si>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</si>
  <si>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</si>
  <si>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</si>
  <si>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</si>
  <si>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</si>
  <si>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</si>
  <si>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</si>
  <si>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</si>
  <si>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</si>
  <si>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</si>
  <si>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</si>
  <si>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</si>
  <si>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</si>
  <si>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</si>
  <si>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</si>
  <si>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</si>
  <si>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</si>
  <si>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</si>
  <si>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</si>
  <si>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</si>
  <si>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</si>
  <si>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</si>
  <si>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</si>
  <si>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</si>
  <si>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</si>
  <si>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</si>
  <si>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</si>
  <si>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</si>
  <si>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</si>
  <si>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</si>
  <si>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</si>
  <si>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</si>
  <si>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</si>
  <si>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</si>
  <si>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</si>
  <si>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</si>
  <si>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</si>
  <si>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</si>
  <si>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</si>
  <si>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</si>
  <si>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</si>
  <si>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</si>
  <si>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</si>
  <si>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</si>
  <si>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</si>
  <si>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</si>
  <si>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</si>
  <si>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</si>
  <si>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</si>
  <si>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</si>
  <si>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</si>
  <si>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</si>
  <si>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</si>
  <si>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</si>
  <si>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</si>
  <si>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</si>
  <si>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</si>
  <si>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</si>
  <si>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</si>
  <si>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</si>
  <si>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</si>
  <si>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</si>
  <si>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</si>
  <si>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</si>
  <si>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</si>
  <si>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</si>
  <si>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</si>
  <si>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</si>
  <si>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</si>
  <si>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</si>
  <si>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</si>
  <si>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</si>
  <si>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</si>
  <si>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</si>
  <si>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</si>
  <si>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</si>
  <si>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</si>
  <si>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</si>
  <si>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</si>
  <si>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</si>
  <si>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</si>
  <si>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</si>
  <si>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</si>
  <si>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</si>
  <si>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</si>
  <si>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</si>
  <si>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</si>
  <si>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</si>
  <si>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</si>
  <si>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</si>
  <si>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</si>
  <si>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</si>
  <si>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</si>
  <si>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</si>
  <si>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</si>
  <si>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</si>
  <si>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</si>
  <si>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</si>
  <si>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</si>
  <si>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</si>
  <si>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</si>
  <si>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</si>
  <si>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</si>
  <si>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</si>
  <si>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</si>
  <si>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</si>
  <si>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</si>
  <si>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</si>
  <si>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</si>
  <si>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</si>
  <si>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</si>
  <si>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</si>
  <si>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</si>
  <si>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</si>
  <si>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</si>
  <si>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</si>
  <si>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</si>
  <si>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</si>
  <si>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</si>
  <si>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</si>
  <si>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</si>
  <si>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</si>
  <si>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</si>
  <si>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</si>
  <si>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</si>
  <si>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</si>
  <si>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</si>
  <si>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</si>
  <si>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</si>
  <si>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</si>
  <si>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</si>
  <si>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</si>
  <si>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</si>
  <si>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</si>
  <si>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</si>
  <si>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</si>
  <si>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</si>
  <si>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</si>
  <si>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</si>
  <si>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</si>
  <si>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</si>
  <si>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</si>
  <si>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</si>
  <si>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</si>
  <si>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</si>
  <si>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</si>
  <si>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</si>
  <si>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</si>
  <si>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</si>
  <si>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</si>
  <si>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</si>
  <si>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</si>
  <si>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</si>
  <si>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</si>
  <si>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</si>
  <si>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</si>
  <si>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</si>
  <si>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</si>
  <si>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</si>
  <si>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</si>
  <si>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</si>
  <si>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</si>
  <si>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</si>
  <si>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</si>
  <si>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</si>
  <si>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</si>
  <si>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</si>
  <si>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</si>
  <si>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</si>
  <si>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</si>
  <si>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</si>
  <si>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</si>
  <si>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</si>
  <si>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</si>
  <si>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</si>
  <si>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</si>
  <si>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</si>
  <si>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</si>
  <si>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</si>
  <si>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</si>
  <si>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</si>
  <si>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</si>
  <si>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</si>
  <si>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</si>
  <si>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</si>
  <si>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</si>
  <si>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</si>
  <si>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</si>
  <si>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</si>
  <si>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</si>
  <si>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</si>
  <si>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</si>
  <si>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</si>
  <si>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</si>
  <si>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</si>
  <si>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</si>
  <si>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</si>
  <si>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</si>
  <si>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</si>
  <si>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</si>
  <si>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</si>
  <si>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</si>
  <si>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</si>
  <si>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</si>
  <si>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</si>
  <si>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</si>
  <si>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</si>
  <si>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</si>
  <si>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</si>
  <si>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</si>
  <si>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</si>
  <si>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</si>
  <si>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</si>
  <si>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</si>
  <si>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</si>
  <si>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</si>
  <si>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</si>
  <si>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</si>
  <si>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</si>
  <si>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</si>
  <si>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</si>
  <si>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</si>
  <si>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</si>
  <si>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</si>
  <si>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</si>
  <si>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</si>
  <si>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</si>
  <si>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</si>
  <si>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</si>
  <si>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</si>
  <si>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</si>
  <si>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</si>
  <si>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</si>
  <si>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</si>
  <si>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</si>
  <si>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</si>
  <si>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</si>
  <si>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</si>
  <si>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</si>
  <si>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</si>
  <si>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</si>
  <si>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</si>
  <si>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</si>
  <si>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</si>
  <si>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</si>
  <si>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</si>
  <si>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</si>
  <si>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</si>
  <si>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</si>
  <si>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</si>
  <si>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</si>
  <si>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</si>
  <si>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</si>
  <si>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</si>
  <si>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</si>
  <si>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</si>
  <si>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</si>
  <si>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</si>
  <si>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</si>
  <si>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</si>
  <si>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</si>
  <si>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</si>
  <si>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</si>
  <si>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</si>
  <si>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</si>
  <si>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</si>
  <si>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</si>
  <si>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</si>
  <si>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</si>
  <si>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</si>
  <si>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</si>
  <si>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</si>
  <si>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</si>
  <si>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</si>
  <si>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</si>
  <si>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</si>
  <si>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</si>
  <si>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</si>
  <si>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</si>
  <si>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</si>
  <si>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</si>
  <si>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</si>
  <si>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</si>
  <si>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</si>
  <si>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</si>
  <si>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</si>
  <si>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</si>
  <si>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</si>
  <si>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</si>
  <si>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</si>
  <si>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</si>
  <si>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</si>
  <si>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</si>
  <si>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</si>
  <si>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</si>
  <si>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</si>
  <si>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</si>
  <si>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</si>
  <si>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</si>
  <si>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</si>
  <si>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</si>
  <si>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</si>
  <si>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</si>
  <si>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</si>
  <si>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</si>
  <si>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</si>
  <si>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</si>
  <si>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</si>
  <si>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</si>
  <si>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</si>
  <si>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</si>
  <si>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</si>
  <si>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</si>
  <si>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</si>
  <si>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</si>
  <si>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</si>
  <si>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</si>
  <si>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</si>
  <si>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</si>
  <si>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</si>
  <si>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</si>
  <si>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</si>
  <si>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</si>
  <si>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</si>
  <si>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</si>
  <si>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</si>
  <si>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</si>
  <si>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</si>
  <si>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</si>
  <si>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</si>
  <si>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</si>
  <si>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</si>
  <si>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</si>
  <si>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</si>
  <si>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</si>
  <si>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</si>
  <si>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</si>
  <si>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</si>
  <si>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</si>
  <si>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</si>
  <si>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</si>
  <si>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</si>
  <si>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</si>
  <si>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</si>
  <si>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</si>
  <si>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</si>
  <si>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</si>
  <si>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</si>
  <si>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</si>
  <si>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</si>
  <si>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</si>
  <si>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</si>
  <si>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</si>
  <si>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</si>
  <si>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</si>
  <si>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</si>
  <si>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</si>
  <si>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</si>
  <si>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</si>
  <si>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</si>
  <si>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</si>
  <si>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</si>
  <si>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</si>
  <si>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</si>
  <si>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</si>
  <si>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</si>
  <si>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</si>
  <si>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</si>
  <si>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</si>
  <si>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</si>
  <si>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</si>
  <si>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</si>
  <si>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</si>
  <si>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</si>
  <si>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</si>
  <si>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</si>
  <si>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</si>
  <si>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</si>
  <si>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</si>
  <si>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</si>
  <si>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</si>
  <si>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</si>
  <si>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</si>
  <si>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</si>
  <si>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</si>
  <si>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</si>
  <si>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</si>
  <si>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</si>
  <si>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</si>
  <si>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</si>
  <si>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</si>
  <si>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</si>
  <si>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</si>
  <si>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</si>
  <si>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</si>
  <si>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</si>
  <si>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</si>
  <si>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</si>
  <si>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</si>
  <si>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</si>
  <si>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</si>
  <si>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</si>
  <si>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</si>
  <si>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</si>
  <si>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</si>
  <si>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</si>
  <si>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</si>
  <si>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</si>
  <si>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</si>
  <si>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</si>
  <si>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</si>
  <si>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</si>
  <si>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</si>
  <si>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</si>
  <si>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</si>
  <si>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</si>
  <si>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</si>
  <si>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</si>
  <si>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</si>
  <si>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</si>
  <si>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</si>
  <si>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</si>
  <si>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</si>
  <si>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</si>
  <si>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</si>
  <si>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</si>
  <si>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</si>
  <si>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</si>
  <si>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</si>
  <si>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</si>
  <si>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</si>
  <si>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</si>
  <si>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</si>
  <si>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</si>
  <si>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</si>
  <si>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</si>
  <si>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</si>
  <si>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</si>
  <si>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</si>
  <si>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</si>
  <si>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</si>
  <si>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</si>
  <si>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</si>
  <si>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</si>
  <si>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</si>
  <si>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</si>
  <si>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</si>
  <si>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</si>
  <si>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</si>
  <si>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</si>
  <si>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</si>
  <si>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</si>
  <si>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</si>
  <si>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</si>
  <si>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</si>
  <si>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</si>
  <si>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</si>
  <si>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</si>
  <si>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</si>
  <si>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</si>
  <si>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</si>
  <si>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</si>
  <si>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</si>
  <si>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</si>
  <si>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</si>
  <si>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</si>
  <si>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</si>
  <si>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</si>
  <si>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</si>
  <si>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</si>
  <si>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</si>
  <si>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</si>
  <si>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</si>
  <si>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</si>
  <si>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</si>
  <si>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</si>
  <si>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</si>
  <si>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</si>
  <si>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</si>
  <si>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</si>
  <si>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</si>
  <si>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</si>
  <si>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</si>
  <si>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</si>
  <si>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</si>
  <si>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</si>
  <si>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</si>
  <si>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</si>
  <si>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</si>
  <si>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</si>
  <si>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</si>
  <si>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</si>
  <si>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</si>
  <si>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</si>
  <si>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</si>
  <si>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</si>
  <si>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</si>
  <si>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</si>
  <si>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</si>
  <si>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</si>
  <si>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</si>
  <si>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</si>
  <si>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</si>
  <si>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</si>
  <si>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</si>
  <si>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</si>
  <si>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</si>
  <si>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</si>
  <si>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</si>
  <si>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</si>
  <si>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</si>
  <si>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</si>
  <si>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</si>
  <si>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</si>
  <si>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</si>
  <si>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</si>
  <si>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</si>
  <si>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</si>
  <si>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</si>
  <si>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</si>
  <si>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</si>
  <si>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</si>
  <si>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</si>
  <si>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</si>
  <si>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</si>
  <si>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</si>
  <si>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</si>
  <si>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</si>
  <si>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</si>
  <si>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</si>
  <si>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</si>
  <si>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</si>
  <si>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</si>
  <si>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</si>
  <si>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</si>
  <si>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</si>
  <si>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</si>
  <si>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</si>
  <si>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</si>
  <si>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</si>
  <si>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</si>
  <si>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</si>
  <si>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</si>
  <si>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</si>
  <si>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</si>
  <si>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</si>
  <si>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</si>
  <si>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</si>
  <si>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</si>
  <si>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</si>
  <si>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</si>
  <si>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</si>
  <si>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</si>
  <si>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</si>
  <si>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</si>
  <si>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</si>
  <si>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</si>
  <si>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</si>
  <si>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</si>
  <si>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</si>
  <si>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</si>
  <si>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</si>
  <si>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</si>
  <si>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</si>
  <si>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</si>
  <si>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</si>
  <si>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</si>
  <si>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</si>
  <si>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</si>
  <si>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</si>
  <si>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</si>
  <si>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</si>
  <si>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</si>
  <si>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</si>
  <si>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</si>
  <si>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</si>
  <si>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</si>
  <si>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</si>
  <si>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</si>
  <si>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</si>
  <si>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</si>
  <si>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</si>
  <si>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</si>
  <si>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</si>
  <si>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</si>
  <si>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</si>
  <si>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</si>
  <si>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</si>
  <si>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</si>
  <si>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</si>
  <si>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</si>
  <si>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</si>
  <si>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</si>
  <si>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</si>
  <si>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</si>
  <si>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</si>
  <si>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</si>
  <si>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</si>
  <si>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</si>
  <si>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</si>
  <si>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</si>
  <si>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</si>
  <si>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</si>
  <si>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</si>
  <si>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</si>
  <si>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</si>
  <si>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</si>
  <si>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</si>
  <si>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</si>
  <si>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</si>
  <si>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</si>
  <si>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</si>
  <si>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</si>
  <si>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</si>
  <si>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</si>
  <si>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</si>
  <si>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</si>
  <si>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</si>
  <si>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</si>
  <si>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</si>
  <si>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</si>
  <si>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</si>
  <si>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</si>
  <si>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</si>
  <si>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</si>
  <si>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</si>
  <si>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</si>
  <si>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</si>
  <si>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</si>
  <si>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</si>
  <si>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</si>
  <si>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</si>
  <si>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</si>
  <si>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</si>
  <si>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</si>
  <si>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</si>
  <si>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</si>
  <si>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</si>
  <si>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</si>
  <si>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</si>
  <si>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</si>
  <si>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</si>
  <si>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</si>
  <si>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</si>
  <si>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</si>
  <si>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</si>
  <si>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</si>
  <si>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</si>
  <si>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</si>
  <si>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</si>
  <si>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</si>
  <si>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</si>
  <si>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</si>
  <si>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</si>
  <si>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</si>
  <si>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</si>
  <si>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</si>
  <si>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</si>
  <si>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</si>
  <si>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</si>
  <si>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</si>
  <si>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</si>
  <si>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</si>
  <si>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</si>
  <si>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</si>
  <si>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</si>
  <si>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</si>
  <si>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</si>
  <si>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</si>
  <si>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</si>
  <si>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</si>
  <si>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</si>
  <si>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</si>
  <si>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</si>
  <si>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</si>
  <si>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</si>
  <si>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</si>
  <si>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</si>
  <si>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</si>
  <si>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</si>
  <si>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</si>
  <si>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</si>
  <si>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</si>
  <si>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</si>
  <si>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</si>
  <si>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</si>
  <si>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</si>
  <si>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</si>
  <si>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</si>
  <si>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</si>
  <si>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</si>
  <si>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</si>
  <si>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</si>
  <si>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</si>
  <si>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</si>
  <si>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</si>
  <si>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</si>
  <si>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</si>
  <si>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</si>
  <si>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</si>
  <si>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</si>
  <si>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</si>
  <si>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</si>
  <si>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</si>
  <si>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</si>
  <si>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</si>
  <si>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</si>
  <si>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</si>
  <si>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</si>
  <si>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</si>
  <si>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</si>
  <si>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</si>
  <si>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</si>
  <si>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</si>
  <si>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</si>
  <si>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</si>
  <si>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</si>
  <si>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</si>
  <si>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</si>
  <si>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</si>
  <si>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</si>
  <si>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</si>
  <si>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</si>
  <si>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</si>
  <si>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</si>
  <si>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</si>
  <si>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</si>
  <si>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</si>
  <si>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</si>
  <si>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</si>
  <si>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</si>
  <si>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</si>
  <si>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</si>
  <si>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</si>
  <si>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</si>
  <si>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</si>
  <si>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</si>
  <si>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</si>
  <si>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</si>
  <si>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</si>
  <si>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</si>
  <si>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</si>
  <si>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</si>
  <si>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</si>
  <si>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</si>
  <si>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</si>
  <si>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</si>
  <si>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</si>
  <si>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</si>
  <si>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</si>
  <si>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</si>
  <si>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</si>
  <si>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</si>
  <si>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</si>
  <si>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</si>
  <si>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</si>
  <si>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</si>
  <si>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</si>
  <si>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</si>
  <si>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</si>
  <si>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</si>
  <si>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</si>
  <si>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</si>
  <si>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</si>
  <si>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</si>
  <si>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</si>
  <si>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</si>
  <si>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</si>
  <si>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</si>
  <si>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</si>
  <si>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</si>
  <si>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</si>
  <si>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</si>
  <si>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</si>
  <si>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</si>
  <si>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</si>
  <si>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</si>
  <si>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</si>
  <si>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</si>
  <si>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</si>
  <si>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</si>
  <si>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</si>
  <si>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</si>
  <si>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</si>
  <si>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</si>
  <si>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</si>
  <si>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</si>
  <si>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</si>
  <si>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</si>
  <si>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</si>
  <si>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</si>
  <si>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</si>
  <si>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</si>
  <si>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</si>
  <si>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</si>
  <si>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</si>
  <si>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</si>
  <si>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</si>
  <si>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</si>
  <si>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</si>
  <si>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</si>
  <si>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</si>
  <si>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</si>
  <si>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</si>
  <si>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</si>
  <si>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</si>
  <si>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</si>
  <si>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</si>
  <si>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</si>
  <si>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</si>
  <si>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</si>
  <si>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</si>
  <si>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</si>
  <si>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</si>
  <si>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</si>
  <si>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</si>
  <si>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</si>
  <si>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</si>
  <si>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</si>
  <si>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</si>
  <si>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</si>
  <si>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</si>
  <si>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</si>
  <si>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</si>
  <si>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</si>
  <si>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</si>
  <si>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</si>
  <si>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</si>
  <si>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</si>
  <si>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</si>
  <si>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</si>
  <si>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</si>
  <si>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</si>
  <si>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</si>
  <si>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</si>
  <si>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</si>
  <si>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</si>
  <si>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</si>
  <si>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</si>
  <si>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</si>
  <si>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</si>
  <si>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</si>
  <si>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</si>
  <si>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</si>
  <si>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</si>
  <si>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</si>
  <si>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</si>
  <si>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</si>
  <si>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</si>
  <si>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</si>
  <si>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</si>
  <si>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</si>
  <si>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</si>
  <si>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</si>
  <si>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</si>
  <si>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</si>
  <si>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</si>
  <si>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</si>
  <si>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</si>
  <si>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</si>
  <si>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</si>
  <si>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</si>
  <si>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</si>
  <si>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</si>
  <si>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</si>
  <si>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</si>
  <si>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</si>
  <si>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</si>
  <si>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</si>
  <si>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</si>
  <si>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</si>
  <si>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</si>
  <si>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</si>
  <si>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</si>
  <si>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</si>
  <si>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</si>
  <si>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</si>
  <si>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</si>
  <si>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</si>
  <si>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</si>
  <si>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</si>
  <si>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</si>
  <si>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</si>
  <si>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</si>
  <si>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</si>
  <si>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</si>
  <si>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</si>
  <si>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</si>
  <si>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</si>
  <si>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</si>
  <si>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</si>
  <si>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</si>
  <si>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</si>
  <si>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</si>
  <si>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</si>
  <si>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</si>
  <si>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</si>
  <si>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</si>
  <si>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</si>
  <si>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</si>
  <si>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</si>
  <si>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</si>
  <si>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</si>
  <si>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</si>
  <si>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</si>
  <si>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</si>
  <si>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</si>
  <si>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</si>
  <si>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</si>
  <si>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</si>
  <si>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</si>
  <si>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</si>
  <si>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</si>
  <si>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</si>
  <si>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</si>
  <si>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</si>
  <si>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</si>
  <si>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</si>
  <si>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</si>
  <si>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</si>
  <si>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</si>
  <si>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</si>
  <si>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</si>
  <si>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</si>
  <si>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</si>
  <si>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</si>
  <si>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</si>
  <si>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</si>
  <si>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</si>
  <si>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</si>
  <si>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</si>
  <si>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</si>
  <si>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</si>
  <si>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</si>
  <si>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</si>
  <si>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</si>
  <si>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</si>
  <si>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</si>
  <si>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</si>
  <si>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</si>
  <si>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</si>
  <si>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</si>
  <si>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</si>
  <si>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</si>
  <si>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</si>
  <si>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</si>
  <si>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</si>
  <si>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</si>
  <si>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</si>
  <si>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</si>
  <si>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</si>
  <si>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</si>
  <si>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</si>
  <si>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</si>
  <si>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</si>
  <si>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</si>
  <si>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</si>
  <si>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</si>
  <si>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</si>
  <si>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</si>
  <si>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</si>
  <si>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</si>
  <si>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</si>
  <si>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</si>
  <si>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</si>
  <si>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</si>
  <si>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</si>
  <si>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</si>
  <si>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</si>
  <si>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</si>
  <si>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</si>
  <si>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</si>
  <si>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</si>
  <si>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</si>
  <si>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</si>
  <si>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</si>
  <si>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</si>
  <si>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</si>
  <si>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</si>
  <si>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</si>
  <si>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</si>
  <si>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</si>
  <si>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</si>
  <si>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</si>
  <si>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</si>
  <si>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</si>
  <si>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</si>
  <si>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</si>
  <si>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</si>
  <si>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</si>
  <si>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</si>
  <si>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</si>
  <si>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</si>
  <si>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</si>
  <si>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</si>
  <si>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</si>
  <si>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</si>
  <si>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</si>
  <si>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</si>
  <si>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</si>
  <si>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</si>
  <si>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</si>
  <si>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</si>
  <si>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</si>
  <si>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</si>
  <si>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</si>
  <si>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</si>
  <si>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</si>
  <si>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</si>
  <si>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</si>
  <si>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</si>
  <si>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</si>
  <si>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</si>
  <si>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</si>
  <si>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</si>
  <si>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</si>
  <si>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</si>
  <si>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</si>
  <si>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</si>
  <si>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</si>
  <si>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</si>
  <si>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</si>
  <si>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</si>
  <si>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</si>
  <si>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</si>
  <si>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</si>
  <si>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</si>
  <si>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</si>
  <si>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</si>
  <si>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</si>
  <si>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</si>
  <si>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</si>
  <si>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</si>
  <si>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</si>
  <si>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</si>
  <si>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</si>
  <si>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</si>
  <si>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</si>
  <si>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</si>
  <si>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</si>
  <si>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</si>
  <si>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</si>
  <si>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</si>
  <si>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</si>
  <si>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</si>
  <si>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</si>
  <si>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</si>
  <si>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</si>
  <si>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</si>
  <si>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</si>
  <si>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</si>
  <si>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</si>
  <si>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</si>
  <si>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</si>
  <si>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</si>
  <si>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</si>
  <si>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</si>
  <si>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</si>
  <si>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</si>
  <si>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</si>
  <si>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</si>
  <si>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</si>
  <si>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</si>
  <si>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</si>
  <si>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</si>
  <si>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</si>
  <si>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</si>
  <si>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</si>
  <si>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</si>
  <si>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</si>
  <si>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</si>
  <si>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</si>
  <si>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</si>
  <si>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</si>
  <si>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</si>
  <si>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</si>
  <si>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</si>
  <si>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</si>
  <si>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</si>
  <si>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</si>
  <si>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</si>
  <si>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</si>
  <si>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</si>
  <si>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</si>
  <si>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</si>
  <si>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</si>
  <si>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</si>
  <si>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</si>
  <si>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</si>
  <si>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</si>
  <si>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</si>
  <si>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</si>
  <si>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</si>
  <si>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</si>
  <si>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</si>
  <si>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</si>
  <si>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</si>
  <si>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</si>
  <si>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</si>
  <si>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</si>
  <si>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</si>
  <si>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</si>
  <si>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</si>
  <si>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</si>
  <si>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</si>
  <si>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</si>
  <si>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</si>
  <si>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</si>
  <si>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</si>
  <si>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</si>
  <si>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</si>
  <si>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</si>
  <si>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</si>
  <si>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</si>
  <si>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</si>
  <si>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</si>
  <si>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</si>
  <si>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</si>
  <si>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</si>
  <si>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</si>
  <si>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</si>
  <si>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</si>
  <si>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</si>
  <si>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</si>
  <si>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</si>
  <si>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</si>
  <si>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</si>
  <si>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</si>
  <si>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</si>
  <si>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</si>
  <si>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</si>
  <si>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</si>
  <si>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</si>
  <si>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</si>
  <si>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</si>
  <si>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</si>
  <si>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</si>
  <si>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</si>
  <si>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</si>
  <si>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</si>
  <si>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</si>
  <si>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</si>
  <si>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</si>
  <si>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</si>
  <si>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</si>
  <si>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</si>
  <si>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</si>
  <si>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</si>
  <si>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</si>
  <si>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</si>
  <si>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</si>
  <si>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</si>
  <si>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</si>
  <si>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</si>
  <si>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</si>
  <si>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</si>
  <si>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</si>
  <si>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</si>
  <si>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</si>
  <si>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</si>
  <si>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</si>
  <si>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</si>
  <si>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</si>
  <si>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</si>
  <si>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</si>
  <si>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</si>
  <si>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</si>
  <si>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</si>
  <si>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</si>
  <si>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</si>
  <si>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</si>
  <si>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</si>
  <si>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</si>
  <si>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</si>
  <si>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</si>
  <si>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</si>
  <si>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</si>
  <si>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</si>
  <si>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</si>
  <si>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</si>
  <si>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</si>
  <si>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</si>
  <si>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</si>
  <si>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</si>
  <si>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</si>
  <si>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</si>
  <si>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</si>
  <si>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</si>
  <si>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</si>
  <si>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</si>
  <si>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</si>
  <si>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</si>
  <si>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</si>
  <si>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</si>
  <si>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</si>
  <si>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</si>
  <si>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</si>
  <si>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</si>
  <si>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</si>
  <si>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</si>
  <si>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</si>
  <si>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</si>
  <si>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</si>
  <si>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</si>
  <si>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</si>
  <si>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</si>
  <si>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</si>
  <si>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</si>
  <si>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</si>
  <si>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</si>
  <si>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</si>
  <si>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</si>
  <si>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</si>
  <si>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</si>
  <si>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</si>
  <si>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</si>
  <si>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</si>
  <si>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</si>
  <si>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</si>
  <si>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</si>
  <si>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</si>
  <si>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</si>
  <si>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</si>
  <si>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</si>
  <si>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</si>
  <si>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</si>
  <si>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</si>
  <si>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</si>
  <si>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</si>
  <si>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</si>
  <si>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</si>
  <si>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</si>
  <si>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</si>
  <si>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</si>
  <si>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</si>
  <si>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</si>
  <si>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</si>
  <si>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</si>
  <si>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</si>
  <si>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</si>
  <si>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</si>
  <si>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</si>
  <si>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</si>
  <si>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</si>
  <si>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</si>
  <si>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</si>
  <si>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</si>
  <si>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</si>
  <si>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</si>
  <si>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</si>
  <si>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</si>
  <si>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</si>
  <si>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</si>
  <si>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</si>
  <si>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</si>
  <si>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</si>
  <si>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</si>
  <si>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</si>
  <si>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</si>
  <si>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</si>
  <si>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</si>
  <si>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</si>
  <si>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</si>
  <si>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</si>
  <si>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</si>
  <si>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</si>
  <si>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</si>
  <si>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</si>
  <si>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</si>
  <si>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</si>
  <si>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</si>
  <si>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</si>
  <si>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</si>
  <si>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</si>
  <si>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</si>
  <si>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</si>
  <si>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</si>
  <si>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</si>
  <si>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</si>
  <si>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</si>
  <si>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</si>
  <si>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</si>
  <si>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</si>
  <si>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</si>
  <si>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</si>
  <si>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</si>
  <si>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</si>
  <si>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</si>
  <si>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</si>
  <si>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</si>
  <si>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</si>
  <si>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</si>
  <si>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</si>
  <si>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</si>
  <si>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</si>
  <si>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</si>
  <si>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</si>
  <si>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</si>
  <si>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</si>
  <si>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</si>
  <si>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</si>
  <si>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</si>
  <si>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</si>
  <si>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</si>
  <si>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</si>
  <si>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</si>
  <si>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</si>
  <si>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</si>
  <si>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</si>
  <si>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</si>
  <si>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</si>
  <si>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</si>
  <si>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</si>
  <si>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</si>
  <si>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</si>
  <si>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</si>
  <si>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</si>
  <si>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</si>
  <si>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</si>
  <si>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</si>
  <si>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</si>
  <si>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</si>
  <si>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</si>
  <si>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</si>
  <si>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</si>
  <si>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</si>
  <si>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</si>
  <si>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</si>
  <si>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</si>
  <si>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</si>
  <si>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</si>
  <si>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</si>
  <si>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</si>
  <si>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</si>
  <si>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</si>
  <si>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</si>
  <si>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</si>
  <si>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</si>
  <si>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</si>
  <si>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</si>
  <si>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</si>
  <si>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</si>
  <si>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</si>
  <si>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</si>
  <si>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</si>
  <si>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</si>
  <si>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</si>
  <si>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</si>
  <si>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</si>
  <si>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</si>
  <si>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</si>
  <si>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</si>
  <si>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</si>
  <si>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</si>
  <si>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</si>
  <si>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</si>
  <si>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</si>
  <si>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</si>
  <si>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</si>
  <si>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</si>
  <si>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</si>
  <si>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</si>
  <si>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</si>
  <si>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</si>
  <si>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</si>
  <si>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</si>
  <si>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</si>
  <si>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</si>
  <si>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</si>
  <si>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</si>
  <si>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</si>
  <si>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</si>
  <si>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</si>
  <si>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</si>
  <si>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</si>
  <si>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</si>
  <si>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</si>
  <si>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</si>
  <si>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</si>
  <si>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</si>
  <si>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</si>
  <si>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</si>
  <si>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</si>
  <si>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</si>
  <si>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</si>
  <si>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</si>
  <si>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</si>
  <si>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</si>
  <si>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</si>
  <si>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</si>
  <si>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</si>
  <si>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</si>
  <si>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</si>
  <si>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</si>
  <si>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</si>
  <si>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</si>
  <si>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</si>
  <si>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</si>
  <si>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</si>
  <si>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</si>
  <si>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</si>
  <si>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</si>
  <si>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</si>
  <si>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</si>
  <si>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</si>
  <si>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</si>
  <si>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</si>
  <si>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</si>
  <si>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</si>
  <si>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</si>
  <si>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</si>
  <si>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</si>
  <si>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</si>
  <si>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</si>
  <si>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</si>
  <si>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</si>
  <si>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</si>
  <si>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</si>
  <si>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</si>
  <si>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</si>
  <si>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</si>
  <si>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</si>
  <si>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</si>
  <si>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</si>
  <si>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</si>
  <si>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</si>
  <si>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</si>
  <si>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</si>
  <si>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</si>
  <si>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</si>
  <si>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</si>
  <si>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</si>
  <si>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</si>
  <si>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</si>
  <si>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</si>
  <si>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</si>
  <si>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</si>
  <si>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</si>
  <si>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</si>
  <si>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</si>
  <si>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</si>
  <si>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</si>
  <si>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</si>
  <si>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</si>
  <si>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</si>
  <si>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</si>
  <si>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</si>
  <si>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</si>
  <si>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</si>
  <si>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</si>
  <si>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</si>
  <si>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</si>
  <si>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</si>
  <si>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</si>
  <si>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</si>
  <si>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</si>
  <si>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</si>
  <si>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</si>
  <si>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</si>
  <si>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</si>
  <si>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</si>
  <si>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</si>
  <si>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</si>
  <si>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</si>
  <si>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</si>
  <si>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</si>
  <si>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</si>
  <si>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</si>
  <si>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</si>
  <si>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</si>
  <si>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</si>
  <si>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</si>
  <si>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</si>
  <si>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</si>
  <si>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</si>
  <si>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</si>
  <si>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</si>
  <si>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</si>
  <si>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</si>
  <si>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</si>
  <si>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</si>
  <si>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</si>
  <si>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</si>
  <si>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</si>
  <si>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</si>
  <si>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</si>
  <si>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</si>
  <si>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</si>
  <si>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</si>
  <si>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</si>
  <si>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</si>
  <si>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</si>
  <si>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</si>
  <si>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</si>
  <si>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</si>
  <si>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</si>
  <si>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</si>
  <si>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</si>
  <si>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</si>
  <si>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</si>
  <si>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</si>
  <si>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</si>
  <si>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</si>
  <si>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</si>
  <si>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</si>
  <si>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</si>
  <si>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</si>
  <si>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</si>
  <si>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</si>
  <si>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</si>
  <si>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</si>
  <si>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</si>
  <si>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</si>
  <si>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</si>
  <si>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</si>
  <si>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</si>
  <si>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</si>
  <si>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</si>
  <si>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</si>
  <si>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</si>
  <si>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</si>
  <si>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</si>
  <si>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</si>
  <si>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</si>
  <si>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</si>
  <si>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</si>
  <si>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</si>
  <si>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</si>
  <si>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</si>
  <si>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</si>
  <si>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</si>
  <si>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</si>
  <si>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</si>
  <si>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</si>
  <si>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</si>
  <si>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</si>
  <si>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</si>
  <si>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</si>
  <si>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</si>
  <si>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</si>
  <si>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</si>
  <si>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</si>
  <si>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</si>
  <si>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</si>
  <si>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</si>
  <si>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</si>
  <si>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</si>
  <si>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</si>
  <si>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</si>
  <si>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</si>
  <si>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</si>
  <si>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</si>
  <si>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</si>
  <si>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</si>
  <si>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</si>
  <si>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</si>
  <si>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</si>
  <si>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</si>
  <si>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</si>
  <si>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</si>
  <si>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</si>
  <si>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</si>
  <si>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</si>
  <si>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</si>
  <si>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</si>
  <si>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</si>
  <si>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</si>
  <si>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</si>
  <si>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</si>
  <si>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</si>
  <si>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</si>
  <si>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</si>
  <si>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</si>
  <si>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</si>
  <si>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</si>
  <si>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</si>
  <si>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</si>
  <si>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</si>
  <si>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</si>
  <si>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</si>
  <si>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</si>
  <si>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</si>
  <si>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</si>
  <si>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</si>
  <si>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</si>
  <si>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</si>
  <si>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</si>
  <si>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</si>
  <si>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</si>
  <si>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</si>
  <si>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</si>
  <si>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</si>
  <si>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</si>
  <si>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</si>
  <si>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</si>
  <si>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</si>
  <si>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</si>
  <si>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</si>
  <si>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</si>
  <si>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</si>
  <si>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</si>
  <si>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</si>
  <si>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</si>
  <si>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</si>
  <si>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</si>
  <si>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</si>
  <si>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</si>
  <si>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</si>
  <si>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</si>
  <si>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</si>
  <si>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</si>
  <si>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</si>
  <si>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</si>
  <si>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</si>
  <si>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</si>
  <si>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</si>
  <si>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</si>
  <si>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</si>
  <si>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</si>
  <si>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</si>
  <si>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</si>
  <si>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</si>
  <si>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</si>
  <si>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</si>
  <si>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</si>
  <si>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</si>
  <si>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</si>
  <si>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</si>
  <si>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</si>
  <si>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</si>
  <si>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</si>
  <si>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</si>
  <si>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</si>
  <si>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</si>
  <si>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</si>
  <si>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</si>
  <si>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</si>
  <si>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</si>
  <si>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</si>
  <si>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</si>
  <si>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</si>
  <si>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</si>
  <si>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</si>
  <si>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</si>
  <si>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</si>
  <si>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</si>
  <si>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</si>
  <si>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</si>
  <si>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</si>
  <si>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</si>
  <si>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</si>
  <si>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</si>
  <si>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</si>
  <si>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</si>
  <si>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</si>
  <si>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</si>
  <si>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</si>
  <si>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</si>
  <si>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</si>
  <si>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</si>
  <si>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</si>
  <si>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</si>
  <si>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</si>
  <si>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</si>
  <si>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</si>
  <si>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</si>
  <si>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</si>
  <si>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</si>
  <si>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</si>
  <si>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</si>
  <si>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</si>
  <si>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</si>
  <si>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</si>
  <si>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</si>
  <si>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</si>
  <si>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</si>
  <si>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</si>
  <si>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</si>
  <si>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</si>
  <si>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</si>
  <si>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</si>
  <si>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</si>
  <si>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</si>
  <si>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</si>
  <si>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</si>
  <si>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</si>
  <si>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</si>
  <si>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</si>
  <si>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</si>
  <si>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</si>
  <si>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</si>
  <si>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</si>
  <si>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</si>
  <si>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</si>
  <si>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</si>
  <si>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</si>
  <si>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</si>
  <si>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</si>
  <si>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</si>
  <si>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</si>
  <si>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</si>
  <si>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</si>
  <si>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</si>
  <si>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</si>
  <si>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</si>
  <si>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</si>
  <si>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</si>
  <si>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</si>
  <si>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</si>
  <si>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</si>
  <si>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</si>
  <si>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</si>
  <si>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</si>
  <si>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</si>
  <si>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</si>
  <si>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</si>
  <si>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</si>
  <si>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</si>
  <si>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</si>
  <si>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</si>
  <si>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</si>
  <si>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</si>
  <si>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</si>
  <si>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</si>
  <si>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</si>
  <si>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</si>
  <si>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</si>
  <si>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</si>
  <si>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</si>
  <si>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</si>
  <si>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</si>
  <si>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</si>
  <si>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</si>
  <si>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</si>
  <si>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</si>
  <si>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</si>
  <si>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</si>
  <si>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</si>
  <si>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</si>
  <si>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</si>
  <si>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</si>
  <si>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</si>
  <si>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</si>
  <si>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</si>
  <si>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</si>
  <si>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</si>
  <si>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</si>
  <si>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</si>
  <si>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</si>
  <si>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</si>
  <si>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</si>
  <si>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</si>
  <si>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</si>
  <si>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</si>
  <si>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</si>
  <si>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</si>
  <si>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</si>
  <si>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</si>
  <si>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</si>
  <si>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</si>
  <si>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</si>
  <si>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</si>
  <si>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</si>
  <si>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</si>
  <si>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</si>
  <si>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</si>
  <si>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</si>
  <si>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</si>
  <si>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</si>
  <si>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</si>
  <si>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</si>
  <si>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</si>
  <si>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</si>
  <si>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</si>
  <si>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</si>
  <si>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</si>
  <si>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</si>
  <si>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</si>
  <si>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</si>
  <si>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</si>
  <si>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</si>
  <si>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</si>
  <si>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</si>
  <si>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</si>
  <si>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</si>
  <si>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</si>
  <si>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</si>
  <si>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</si>
  <si>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</si>
  <si>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</si>
  <si>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</si>
  <si>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</si>
  <si>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</si>
  <si>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</si>
  <si>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</si>
  <si>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</si>
  <si>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</si>
  <si>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</si>
  <si>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</si>
  <si>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</si>
  <si>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</si>
  <si>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</si>
  <si>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</si>
  <si>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</si>
  <si>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</si>
  <si>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</si>
  <si>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</si>
  <si>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</si>
  <si>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</si>
  <si>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</si>
  <si>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</si>
  <si>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</si>
  <si>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</si>
  <si>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</si>
  <si>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</si>
  <si>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</si>
  <si>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</si>
  <si>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</si>
  <si>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</si>
  <si>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</si>
  <si>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</si>
  <si>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</si>
  <si>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</si>
  <si>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</si>
  <si>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</si>
  <si>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</si>
  <si>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</si>
  <si>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</si>
  <si>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</si>
  <si>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</si>
  <si>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</si>
  <si>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</si>
  <si>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</si>
  <si>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</si>
  <si>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</si>
  <si>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</si>
  <si>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</si>
  <si>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</si>
  <si>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</si>
  <si>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</si>
  <si>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</si>
  <si>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</si>
  <si>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</si>
  <si>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</si>
  <si>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</si>
  <si>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</si>
  <si>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</si>
  <si>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</si>
  <si>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</si>
  <si>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</si>
  <si>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</si>
  <si>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</si>
  <si>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</si>
  <si>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</si>
  <si>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</si>
  <si>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</si>
  <si>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</si>
  <si>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</si>
  <si>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</si>
  <si>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</si>
  <si>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</si>
  <si>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</si>
  <si>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</si>
  <si>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</si>
  <si>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</si>
  <si>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</si>
  <si>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</si>
  <si>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</si>
  <si>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</si>
  <si>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</si>
  <si>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</si>
  <si>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</si>
  <si>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</si>
  <si>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</si>
  <si>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</si>
  <si>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</si>
  <si>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</si>
  <si>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</si>
  <si>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</si>
  <si>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</si>
  <si>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</si>
  <si>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</si>
  <si>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</si>
  <si>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</si>
  <si>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</si>
  <si>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</si>
  <si>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</si>
  <si>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</si>
  <si>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</si>
  <si>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</si>
  <si>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</si>
  <si>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</si>
  <si>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</si>
  <si>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</si>
  <si>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</si>
  <si>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</si>
  <si>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</si>
  <si>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</si>
  <si>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</si>
  <si>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</si>
  <si>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</si>
  <si>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</si>
  <si>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</si>
  <si>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</si>
  <si>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</si>
  <si>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</si>
  <si>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</si>
  <si>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</si>
  <si>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</si>
  <si>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</si>
  <si>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</si>
  <si>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</si>
  <si>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</si>
  <si>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</si>
  <si>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</si>
  <si>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</si>
  <si>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</si>
  <si>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</si>
  <si>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</si>
  <si>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</si>
  <si>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</si>
  <si>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</si>
  <si>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</si>
  <si>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</si>
  <si>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</si>
  <si>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</si>
  <si>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</si>
  <si>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</si>
  <si>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</si>
  <si>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</si>
  <si>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</si>
  <si>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</si>
  <si>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</si>
  <si>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</si>
  <si>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</si>
  <si>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</si>
  <si>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</si>
  <si>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</si>
  <si>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</si>
  <si>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</si>
  <si>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</si>
  <si>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</si>
  <si>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</si>
  <si>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</si>
  <si>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</si>
  <si>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</si>
  <si>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</si>
  <si>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</si>
  <si>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</si>
  <si>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</si>
  <si>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</si>
  <si>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</si>
  <si>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</si>
  <si>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</si>
  <si>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</si>
  <si>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</si>
  <si>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</si>
  <si>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</si>
  <si>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</si>
  <si>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</si>
  <si>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</si>
  <si>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</si>
  <si>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</si>
  <si>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</si>
  <si>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</si>
  <si>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</si>
  <si>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</si>
  <si>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</si>
  <si>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</si>
  <si>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</si>
  <si>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</si>
  <si>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</si>
  <si>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</si>
  <si>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</si>
  <si>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</si>
  <si>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</si>
  <si>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</si>
  <si>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</si>
  <si>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</si>
  <si>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</si>
  <si>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</si>
  <si>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</si>
  <si>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</si>
  <si>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</si>
  <si>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</si>
  <si>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</si>
  <si>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</si>
  <si>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</si>
  <si>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</si>
  <si>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</si>
  <si>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</si>
  <si>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</si>
  <si>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</si>
  <si>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</si>
  <si>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</si>
  <si>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</si>
  <si>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</si>
  <si>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</si>
  <si>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</si>
  <si>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</si>
  <si>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</si>
  <si>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</si>
  <si>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</si>
  <si>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</si>
  <si>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</si>
  <si>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</si>
  <si>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</si>
  <si>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</si>
  <si>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</si>
  <si>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</si>
  <si>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</si>
  <si>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</si>
  <si>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</si>
  <si>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</si>
  <si>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</si>
  <si>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</si>
  <si>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</si>
  <si>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</si>
  <si>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</si>
  <si>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</si>
  <si>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</si>
  <si>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</si>
  <si>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</si>
  <si>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</si>
  <si>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</si>
  <si>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</si>
  <si>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</si>
  <si>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</si>
  <si>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</si>
  <si>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</si>
  <si>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</si>
  <si>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</si>
  <si>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</si>
  <si>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</si>
  <si>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</si>
  <si>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</si>
  <si>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</si>
  <si>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</si>
  <si>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</si>
  <si>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</si>
  <si>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</si>
  <si>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</si>
  <si>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</si>
  <si>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</si>
  <si>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</si>
  <si>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</si>
  <si>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</si>
  <si>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</si>
  <si>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</si>
  <si>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</si>
  <si>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</si>
  <si>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</si>
  <si>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</si>
  <si>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</si>
  <si>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</si>
  <si>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</si>
  <si>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</si>
  <si>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</si>
  <si>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</si>
  <si>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</si>
  <si>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</si>
  <si>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</si>
  <si>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</si>
  <si>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</si>
  <si>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</si>
  <si>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</si>
  <si>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</si>
  <si>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</si>
  <si>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</si>
  <si>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</si>
  <si>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</si>
  <si>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</si>
  <si>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</si>
  <si>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</si>
  <si>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</si>
  <si>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</si>
  <si>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</si>
  <si>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</si>
  <si>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</si>
  <si>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</si>
  <si>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</si>
  <si>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</si>
  <si>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</si>
  <si>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</si>
  <si>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</si>
  <si>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</si>
  <si>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</si>
  <si>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</si>
  <si>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</si>
  <si>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</si>
  <si>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</si>
  <si>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</si>
  <si>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</si>
  <si>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</si>
  <si>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</si>
  <si>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</si>
  <si>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</si>
  <si>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</si>
  <si>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</si>
  <si>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</si>
  <si>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</si>
  <si>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</si>
  <si>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</si>
  <si>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</si>
  <si>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</si>
  <si>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</si>
  <si>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</si>
  <si>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</si>
  <si>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</si>
  <si>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</si>
  <si>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</si>
  <si>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</si>
  <si>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</si>
  <si>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</si>
  <si>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</si>
  <si>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</si>
  <si>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</si>
  <si>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</si>
  <si>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</si>
  <si>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</si>
  <si>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</si>
  <si>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</si>
  <si>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</si>
  <si>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</si>
  <si>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</si>
  <si>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</si>
  <si>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</si>
  <si>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</si>
  <si>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</si>
  <si>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</si>
  <si>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</si>
  <si>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</si>
  <si>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</si>
  <si>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</si>
  <si>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</si>
  <si>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</si>
  <si>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</si>
  <si>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</si>
  <si>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</si>
  <si>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</si>
  <si>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</si>
  <si>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</si>
  <si>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</si>
  <si>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</si>
  <si>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</si>
  <si>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</si>
  <si>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</si>
  <si>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</si>
  <si>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</si>
  <si>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</si>
  <si>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</si>
  <si>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</si>
  <si>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</si>
  <si>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</si>
  <si>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</si>
  <si>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</si>
  <si>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</si>
  <si>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</si>
  <si>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</si>
  <si>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</si>
  <si>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</si>
  <si>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</si>
  <si>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</si>
  <si>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</si>
  <si>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</si>
  <si>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</si>
  <si>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</si>
  <si>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</si>
  <si>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</si>
  <si>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</si>
  <si>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</si>
  <si>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</si>
  <si>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</si>
  <si>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</si>
  <si>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</si>
  <si>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</si>
  <si>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</si>
  <si>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</si>
  <si>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</si>
  <si>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</si>
  <si>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</si>
  <si>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</si>
  <si>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</si>
  <si>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</si>
  <si>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</si>
  <si>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</si>
  <si>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</si>
  <si>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</si>
  <si>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</si>
  <si>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</si>
  <si>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</si>
  <si>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</si>
  <si>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</si>
  <si>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</si>
  <si>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</si>
  <si>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</si>
  <si>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</si>
  <si>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</si>
  <si>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</si>
  <si>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</si>
  <si>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</si>
  <si>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</si>
  <si>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</si>
  <si>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</si>
  <si>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</si>
  <si>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</si>
  <si>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</si>
  <si>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</si>
  <si>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</si>
  <si>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</si>
  <si>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</si>
  <si>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</si>
  <si>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</si>
  <si>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</si>
  <si>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</si>
  <si>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</si>
  <si>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</si>
  <si>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</si>
  <si>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</si>
  <si>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</si>
  <si>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</si>
  <si>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</si>
  <si>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</si>
  <si>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</si>
  <si>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</si>
  <si>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</si>
  <si>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</si>
  <si>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</si>
  <si>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</si>
  <si>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</si>
  <si>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</si>
  <si>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</si>
  <si>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</si>
  <si>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</si>
  <si>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</si>
  <si>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</si>
  <si>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</si>
  <si>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</si>
  <si>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</si>
  <si>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</si>
  <si>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</si>
  <si>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</si>
  <si>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</si>
  <si>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</si>
  <si>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</si>
  <si>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</si>
  <si>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</si>
  <si>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</si>
  <si>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</si>
  <si>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</si>
  <si>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</si>
  <si>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</si>
  <si>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</si>
  <si>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</si>
  <si>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</si>
  <si>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</si>
  <si>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</si>
  <si>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</si>
  <si>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</si>
  <si>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</si>
  <si>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</si>
  <si>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</si>
  <si>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</si>
  <si>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</si>
  <si>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</si>
  <si>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</si>
  <si>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</si>
  <si>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</si>
  <si>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</si>
  <si>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</si>
  <si>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</si>
  <si>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</si>
  <si>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</si>
  <si>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</si>
  <si>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</si>
  <si>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</si>
  <si>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</si>
  <si>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</si>
  <si>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</si>
  <si>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</si>
  <si>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</si>
  <si>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</si>
  <si>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</si>
  <si>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</si>
  <si>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</si>
  <si>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</si>
  <si>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</si>
  <si>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</si>
  <si>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</si>
  <si>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</si>
  <si>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</si>
  <si>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</si>
  <si>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</si>
  <si>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</si>
  <si>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</si>
  <si>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</si>
  <si>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</si>
  <si>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</si>
  <si>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</si>
  <si>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</si>
  <si>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</si>
  <si>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</si>
  <si>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</si>
  <si>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</si>
  <si>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</si>
  <si>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</si>
  <si>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</si>
  <si>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</si>
  <si>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</si>
  <si>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</si>
  <si>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</si>
  <si>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</si>
  <si>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</si>
  <si>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</si>
  <si>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</si>
  <si>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</si>
  <si>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</si>
  <si>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</si>
  <si>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</si>
  <si>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</si>
  <si>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</si>
  <si>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</si>
  <si>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</si>
  <si>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</si>
  <si>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</si>
  <si>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</si>
  <si>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</si>
  <si>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</si>
  <si>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</si>
  <si>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</si>
  <si>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</si>
  <si>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</si>
  <si>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</si>
  <si>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</si>
  <si>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</si>
  <si>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</si>
  <si>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</si>
  <si>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</si>
  <si>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</si>
  <si>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</si>
  <si>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</si>
  <si>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</si>
  <si>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</si>
  <si>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</si>
  <si>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</si>
  <si>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</si>
  <si>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</si>
  <si>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</si>
  <si>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</si>
  <si>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</si>
  <si>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</si>
  <si>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</si>
  <si>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</si>
  <si>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</si>
  <si>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</si>
  <si>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</si>
  <si>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</si>
  <si>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</si>
  <si>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</si>
  <si>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</si>
  <si>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</si>
  <si>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</si>
  <si>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</si>
  <si>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</si>
  <si>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</si>
  <si>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</si>
  <si>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</si>
  <si>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</si>
  <si>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</si>
  <si>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</si>
  <si>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</si>
  <si>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</si>
  <si>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</si>
  <si>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</si>
  <si>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</si>
  <si>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</si>
  <si>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</si>
  <si>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</si>
  <si>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</si>
  <si>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</si>
  <si>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</si>
  <si>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</si>
  <si>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</si>
  <si>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</si>
  <si>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</si>
  <si>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</si>
  <si>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</si>
  <si>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</si>
  <si>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</si>
  <si>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</si>
  <si>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</si>
  <si>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</si>
  <si>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</si>
  <si>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</si>
  <si>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</si>
  <si>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</si>
  <si>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</si>
  <si>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</si>
  <si>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</si>
  <si>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</si>
  <si>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</si>
  <si>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</si>
  <si>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</si>
  <si>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</si>
  <si>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</si>
  <si>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</si>
  <si>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</si>
  <si>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</si>
  <si>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</si>
  <si>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</si>
  <si>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</si>
  <si>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</si>
  <si>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</si>
  <si>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</si>
  <si>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</si>
  <si>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</si>
  <si>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</si>
  <si>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</si>
  <si>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</si>
  <si>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</si>
  <si>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</si>
  <si>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</si>
  <si>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</si>
  <si>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</si>
  <si>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</si>
  <si>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</si>
  <si>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</si>
  <si>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</si>
  <si>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</si>
  <si>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</si>
  <si>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</si>
  <si>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</si>
  <si>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</si>
  <si>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</si>
  <si>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</si>
  <si>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</si>
  <si>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</si>
  <si>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</si>
  <si>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</si>
  <si>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</si>
  <si>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</si>
  <si>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</si>
  <si>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</si>
  <si>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</si>
  <si>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</si>
  <si>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</si>
  <si>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</si>
  <si>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</si>
  <si>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</si>
  <si>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</si>
  <si>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</si>
  <si>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</si>
  <si>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</si>
  <si>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</si>
  <si>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</si>
  <si>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</si>
  <si>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</si>
  <si>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</si>
  <si>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</si>
  <si>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</si>
  <si>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</si>
  <si>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</si>
  <si>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</si>
  <si>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</si>
  <si>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</si>
  <si>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</si>
  <si>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</si>
  <si>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</si>
  <si>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</si>
  <si>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</si>
  <si>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</si>
  <si>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</si>
  <si>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</si>
  <si>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</si>
  <si>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</si>
  <si>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</si>
  <si>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</si>
  <si>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</si>
  <si>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</si>
  <si>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</si>
  <si>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</si>
  <si>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</si>
  <si>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</si>
  <si>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</si>
  <si>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</si>
  <si>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</si>
  <si>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</si>
  <si>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</si>
  <si>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</si>
  <si>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</si>
  <si>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</si>
  <si>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</si>
  <si>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</si>
  <si>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</si>
  <si>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</si>
  <si>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</si>
  <si>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</si>
  <si>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</si>
  <si>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</si>
  <si>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</si>
  <si>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</si>
  <si>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</si>
  <si>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</si>
  <si>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</si>
  <si>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</si>
  <si>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</si>
  <si>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</si>
  <si>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</si>
  <si>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</si>
  <si>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</si>
  <si>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</si>
  <si>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</si>
  <si>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</si>
  <si>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</si>
  <si>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</si>
  <si>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</si>
  <si>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</si>
  <si>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</si>
  <si>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</si>
  <si>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</si>
  <si>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</si>
  <si>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</si>
  <si>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</si>
  <si>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</si>
  <si>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</si>
  <si>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</si>
  <si>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</si>
  <si>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</si>
  <si>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</si>
  <si>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</si>
  <si>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</si>
  <si>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</si>
  <si>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</si>
  <si>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</si>
  <si>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</si>
  <si>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</si>
  <si>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</si>
  <si>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</si>
  <si>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</si>
  <si>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</si>
  <si>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</si>
  <si>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</si>
  <si>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</si>
  <si>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</si>
  <si>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</si>
  <si>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</si>
  <si>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</si>
  <si>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</si>
  <si>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</si>
  <si>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</si>
  <si>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</si>
  <si>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</si>
  <si>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</si>
  <si>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</si>
  <si>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</si>
  <si>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</si>
  <si>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</si>
  <si>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</si>
  <si>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</si>
  <si>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</si>
  <si>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</si>
  <si>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</si>
  <si>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</si>
  <si>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</si>
  <si>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</si>
  <si>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</si>
  <si>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</si>
  <si>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</si>
  <si>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</si>
  <si>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</si>
  <si>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</si>
  <si>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</si>
  <si>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</si>
  <si>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</si>
  <si>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</si>
  <si>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</si>
  <si>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</si>
  <si>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</si>
  <si>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</si>
  <si>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</si>
  <si>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</si>
  <si>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</si>
  <si>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</si>
  <si>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</si>
  <si>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</si>
  <si>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</si>
  <si>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</si>
  <si>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</si>
  <si>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</si>
  <si>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</si>
  <si>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</si>
  <si>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</si>
  <si>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</si>
  <si>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</si>
  <si>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</si>
  <si>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</si>
  <si>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</si>
  <si>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</si>
  <si>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</si>
  <si>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</si>
  <si>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</si>
  <si>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</si>
  <si>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</si>
  <si>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</si>
  <si>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</si>
  <si>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</si>
  <si>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</si>
  <si>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</si>
  <si>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</si>
  <si>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</si>
  <si>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</si>
  <si>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</si>
  <si>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</si>
  <si>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</si>
  <si>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</si>
  <si>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</si>
  <si>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</si>
  <si>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</si>
  <si>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</si>
  <si>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</si>
  <si>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</si>
  <si>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</si>
  <si>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</si>
  <si>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</si>
  <si>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</si>
  <si>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</si>
  <si>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</si>
  <si>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</si>
  <si>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</si>
  <si>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</si>
  <si>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</si>
  <si>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</si>
  <si>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</si>
  <si>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</si>
  <si>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</si>
  <si>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</si>
  <si>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</si>
  <si>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</si>
  <si>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</si>
  <si>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</si>
  <si>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</si>
  <si>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</si>
  <si>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</si>
  <si>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</si>
  <si>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</si>
  <si>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</si>
  <si>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</si>
  <si>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</si>
  <si>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</si>
  <si>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</si>
  <si>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</si>
  <si>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</si>
  <si>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</si>
  <si>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</si>
  <si>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</si>
  <si>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</si>
  <si>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</si>
  <si>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</si>
  <si>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</si>
  <si>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</si>
  <si>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</si>
  <si>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</si>
  <si>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</si>
  <si>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</si>
  <si>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</si>
  <si>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</si>
  <si>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</si>
  <si>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</si>
  <si>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</si>
  <si>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</si>
  <si>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</si>
  <si>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</si>
  <si>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</si>
  <si>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</si>
  <si>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</si>
  <si>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</si>
  <si>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</si>
  <si>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</si>
  <si>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</si>
  <si>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</si>
  <si>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</si>
  <si>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</si>
  <si>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</si>
  <si>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</si>
  <si>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</si>
  <si>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</si>
  <si>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</si>
  <si>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</si>
  <si>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</si>
  <si>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</si>
  <si>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</si>
  <si>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</si>
  <si>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</si>
  <si>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</si>
  <si>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</si>
  <si>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</si>
  <si>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</si>
  <si>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</si>
  <si>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</si>
  <si>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</si>
  <si>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</si>
  <si>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</si>
  <si>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</si>
  <si>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</si>
  <si>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</si>
  <si>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</si>
  <si>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</si>
  <si>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</si>
  <si>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</si>
  <si>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</si>
  <si>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</si>
  <si>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</si>
  <si>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</si>
  <si>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</si>
  <si>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</si>
  <si>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</si>
  <si>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</si>
  <si>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</si>
  <si>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</si>
  <si>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</si>
  <si>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</si>
  <si>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</si>
  <si>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</si>
  <si>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</si>
  <si>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</si>
  <si>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</si>
  <si>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</si>
  <si>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</si>
  <si>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</si>
  <si>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</si>
  <si>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</si>
  <si>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</si>
  <si>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</si>
  <si>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</si>
  <si>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</si>
  <si>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</si>
  <si>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</si>
  <si>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</si>
  <si>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</si>
  <si>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</si>
  <si>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</si>
  <si>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</si>
  <si>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</si>
  <si>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</si>
  <si>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</si>
  <si>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</si>
  <si>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</si>
  <si>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</si>
  <si>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</si>
  <si>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</si>
  <si>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</si>
  <si>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</si>
  <si>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</si>
  <si>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</si>
  <si>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</si>
  <si>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</si>
  <si>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</si>
  <si>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</si>
  <si>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</si>
  <si>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</si>
  <si>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</si>
  <si>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</si>
  <si>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</si>
  <si>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</si>
  <si>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</si>
  <si>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</si>
  <si>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</si>
  <si>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</si>
  <si>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</si>
  <si>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</si>
  <si>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</si>
  <si>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</si>
  <si>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</si>
  <si>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</si>
  <si>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</si>
  <si>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</si>
  <si>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</si>
  <si>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</si>
  <si>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</si>
  <si>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</si>
  <si>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</si>
  <si>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</si>
  <si>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</si>
  <si>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</si>
  <si>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</si>
  <si>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</si>
  <si>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</si>
  <si>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</si>
  <si>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</si>
  <si>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</si>
  <si>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</si>
  <si>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</si>
  <si>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</si>
  <si>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</si>
  <si>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</si>
  <si>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</si>
  <si>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</si>
  <si>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</si>
  <si>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</si>
  <si>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</si>
  <si>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</si>
  <si>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</si>
  <si>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</si>
  <si>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</si>
  <si>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</si>
  <si>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</si>
  <si>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</si>
  <si>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</si>
  <si>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</si>
  <si>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</si>
  <si>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</si>
  <si>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</si>
  <si>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</si>
  <si>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</si>
  <si>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</si>
  <si>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</si>
  <si>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</si>
  <si>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</si>
  <si>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</si>
  <si>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</si>
  <si>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</si>
  <si>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</si>
  <si>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</si>
  <si>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</si>
  <si>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</si>
  <si>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</si>
  <si>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</si>
  <si>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</si>
  <si>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</si>
  <si>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</si>
  <si>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</si>
  <si>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</si>
  <si>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</si>
  <si>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</si>
  <si>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</si>
  <si>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</si>
  <si>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</si>
  <si>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</si>
  <si>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</si>
  <si>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</si>
  <si>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</si>
  <si>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</si>
  <si>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</si>
  <si>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</si>
  <si>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</si>
  <si>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</si>
  <si>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</si>
  <si>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</si>
  <si>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</si>
  <si>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</si>
  <si>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</si>
  <si>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</si>
  <si>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</si>
  <si>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</si>
  <si>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</si>
  <si>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</si>
  <si>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</si>
  <si>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</si>
  <si>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</si>
  <si>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</si>
  <si>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</si>
  <si>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</si>
  <si>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</si>
  <si>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</si>
  <si>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</si>
  <si>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</si>
  <si>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</si>
  <si>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</si>
  <si>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</si>
  <si>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</si>
  <si>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</si>
  <si>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</si>
  <si>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</si>
  <si>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</si>
  <si>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</si>
  <si>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</si>
  <si>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</si>
  <si>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</si>
  <si>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</si>
  <si>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</si>
  <si>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</si>
  <si>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</si>
  <si>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</si>
  <si>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</si>
  <si>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</si>
  <si>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</si>
  <si>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</si>
  <si>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</si>
  <si>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</si>
  <si>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</si>
  <si>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</si>
  <si>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</si>
  <si>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</si>
  <si>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</si>
  <si>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</si>
  <si>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</si>
  <si>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</si>
  <si>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</si>
  <si>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</si>
  <si>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</si>
  <si>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</si>
  <si>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</si>
  <si>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</si>
  <si>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</si>
  <si>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</si>
  <si>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</si>
  <si>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</si>
  <si>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</si>
  <si>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</si>
  <si>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</si>
  <si>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</si>
  <si>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</si>
  <si>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</si>
  <si>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</si>
  <si>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</si>
  <si>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</si>
  <si>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</si>
  <si>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</si>
  <si>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</si>
  <si>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</si>
  <si>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</si>
  <si>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</si>
  <si>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</si>
  <si>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</si>
  <si>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</si>
  <si>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</si>
  <si>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</si>
  <si>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</si>
  <si>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</si>
  <si>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</si>
  <si>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</si>
  <si>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</si>
  <si>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</si>
  <si>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</si>
  <si>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</si>
  <si>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</si>
  <si>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</si>
  <si>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</si>
  <si>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</si>
  <si>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</si>
  <si>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</si>
  <si>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</si>
  <si>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</si>
  <si>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</si>
  <si>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</si>
  <si>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</si>
  <si>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</si>
  <si>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</si>
  <si>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</si>
  <si>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</si>
  <si>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</si>
  <si>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</si>
  <si>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</si>
  <si>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</si>
  <si>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</si>
  <si>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</si>
  <si>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</si>
  <si>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</si>
  <si>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</si>
  <si>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</si>
  <si>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</si>
  <si>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</si>
  <si>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</si>
  <si>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</si>
  <si>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</si>
  <si>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</si>
  <si>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</si>
  <si>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</si>
  <si>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</si>
  <si>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</si>
  <si>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</si>
  <si>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</si>
  <si>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</si>
  <si>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</si>
  <si>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</si>
  <si>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</si>
  <si>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</si>
  <si>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</si>
  <si>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</si>
  <si>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</si>
  <si>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</si>
  <si>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</si>
  <si>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</si>
  <si>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</si>
  <si>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</si>
  <si>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</si>
  <si>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</si>
  <si>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</si>
  <si>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</si>
  <si>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</si>
  <si>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</si>
  <si>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</si>
  <si>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</si>
  <si>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</si>
  <si>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</si>
  <si>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</si>
  <si>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</si>
  <si>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</si>
  <si>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</si>
  <si>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</si>
  <si>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</si>
  <si>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</si>
  <si>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</si>
  <si>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</si>
  <si>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</si>
  <si>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</si>
  <si>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</si>
  <si>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</si>
  <si>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</si>
  <si>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</si>
  <si>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</si>
  <si>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</si>
  <si>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</si>
  <si>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</si>
  <si>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</si>
  <si>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</si>
  <si>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</si>
  <si>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</si>
  <si>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</si>
  <si>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</si>
  <si>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</si>
  <si>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</si>
  <si>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</si>
  <si>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</si>
  <si>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</si>
  <si>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</si>
  <si>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</si>
  <si>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</si>
  <si>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</si>
  <si>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</si>
  <si>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</si>
  <si>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</si>
  <si>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</si>
  <si>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</si>
  <si>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</si>
  <si>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</si>
  <si>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</si>
  <si>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</si>
  <si>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</si>
  <si>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</si>
  <si>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</si>
  <si>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</si>
  <si>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</si>
  <si>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</si>
  <si>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</si>
  <si>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</si>
  <si>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</si>
  <si>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</si>
  <si>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</si>
  <si>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</si>
  <si>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</si>
  <si>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</si>
  <si>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</si>
  <si>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</si>
  <si>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</si>
  <si>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</si>
  <si>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</si>
  <si>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</si>
  <si>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</si>
  <si>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</si>
  <si>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</si>
  <si>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</si>
  <si>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</si>
  <si>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</si>
  <si>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</si>
  <si>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</si>
  <si>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</si>
  <si>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</si>
  <si>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</si>
  <si>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</si>
  <si>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</si>
  <si>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</si>
  <si>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</si>
  <si>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</si>
  <si>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</si>
  <si>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</si>
  <si>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</si>
  <si>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</si>
  <si>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</si>
  <si>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</si>
  <si>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</si>
  <si>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</si>
  <si>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</si>
  <si>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</si>
  <si>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</si>
  <si>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</si>
  <si>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</si>
  <si>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</si>
  <si>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</si>
  <si>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</si>
  <si>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</si>
  <si>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</si>
  <si>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</si>
  <si>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</si>
  <si>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</si>
  <si>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</si>
  <si>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</si>
  <si>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</si>
  <si>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</si>
  <si>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</si>
  <si>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</si>
  <si>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</si>
  <si>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</si>
  <si>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</si>
  <si>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</si>
  <si>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</si>
  <si>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</si>
  <si>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</si>
  <si>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</si>
  <si>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</si>
  <si>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</si>
  <si>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</si>
  <si>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</si>
  <si>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</si>
  <si>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</si>
  <si>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</si>
  <si>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</si>
  <si>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</si>
  <si>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</si>
  <si>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</si>
  <si>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</si>
  <si>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</si>
  <si>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</si>
  <si>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</si>
  <si>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</si>
  <si>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</si>
  <si>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</si>
  <si>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</si>
  <si>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</si>
  <si>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</si>
  <si>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</si>
  <si>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</si>
  <si>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</si>
  <si>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</si>
  <si>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</si>
  <si>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</si>
  <si>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</si>
  <si>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</si>
  <si>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</si>
  <si>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</si>
  <si>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</si>
  <si>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</si>
  <si>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</si>
  <si>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</si>
  <si>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</si>
  <si>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</si>
  <si>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</si>
  <si>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</si>
  <si>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</si>
  <si>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</si>
  <si>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</si>
  <si>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</si>
  <si>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</si>
  <si>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</si>
  <si>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</si>
  <si>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</si>
  <si>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</si>
  <si>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</si>
  <si>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</si>
  <si>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</si>
  <si>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</si>
  <si>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</si>
  <si>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</si>
  <si>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</si>
  <si>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</si>
  <si>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</si>
  <si>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</si>
  <si>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</si>
  <si>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</si>
  <si>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</si>
  <si>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</si>
  <si>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</si>
  <si>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</si>
  <si>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</si>
  <si>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</si>
  <si>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</si>
  <si>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</si>
  <si>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</si>
  <si>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</si>
  <si>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</si>
  <si>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</si>
  <si>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</si>
  <si>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</si>
  <si>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</si>
  <si>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</si>
  <si>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</si>
  <si>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</si>
  <si>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</si>
  <si>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</si>
  <si>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</si>
  <si>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</si>
  <si>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</si>
  <si>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</si>
  <si>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</si>
  <si>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</si>
  <si>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</si>
  <si>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</si>
  <si>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</si>
  <si>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</si>
  <si>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</si>
  <si>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</si>
  <si>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</si>
  <si>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</si>
  <si>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</si>
  <si>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</si>
  <si>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</si>
  <si>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</si>
  <si>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</si>
  <si>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</si>
  <si>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</si>
  <si>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</si>
  <si>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</si>
  <si>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</si>
  <si>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</si>
  <si>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</si>
  <si>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</si>
  <si>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</si>
  <si>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</si>
  <si>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</si>
  <si>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</si>
  <si>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</si>
  <si>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</si>
  <si>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</si>
  <si>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</si>
  <si>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</si>
  <si>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</si>
  <si>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</si>
  <si>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</si>
  <si>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</si>
  <si>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</si>
  <si>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</si>
  <si>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</si>
  <si>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</si>
  <si>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</si>
  <si>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</si>
  <si>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</si>
  <si>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</si>
  <si>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</si>
  <si>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</si>
  <si>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</si>
  <si>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</si>
  <si>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</si>
  <si>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</si>
  <si>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</si>
  <si>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</si>
  <si>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</si>
  <si>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</si>
  <si>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</si>
  <si>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</si>
  <si>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</si>
  <si>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</si>
  <si>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</si>
  <si>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</si>
  <si>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</si>
  <si>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</si>
  <si>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</si>
  <si>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</si>
  <si>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</si>
  <si>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</si>
  <si>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</si>
  <si>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</si>
  <si>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</si>
  <si>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</si>
  <si>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</si>
  <si>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</si>
  <si>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</si>
  <si>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</si>
  <si>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</si>
  <si>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</si>
  <si>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</si>
  <si>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</si>
  <si>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</si>
  <si>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</si>
  <si>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</si>
  <si>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</si>
  <si>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</si>
  <si>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</si>
  <si>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</si>
  <si>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</si>
  <si>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</si>
  <si>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</si>
  <si>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</si>
  <si>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</si>
  <si>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</si>
  <si>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</si>
  <si>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</si>
  <si>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</si>
  <si>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</si>
  <si>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</si>
  <si>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</si>
  <si>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</si>
  <si>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</si>
  <si>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</si>
  <si>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</si>
  <si>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</si>
  <si>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</si>
  <si>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</si>
  <si>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</si>
  <si>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</si>
  <si>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</si>
  <si>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</si>
  <si>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</si>
  <si>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</si>
  <si>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</si>
  <si>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</si>
  <si>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</si>
  <si>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</si>
  <si>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</si>
  <si>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</si>
  <si>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</si>
  <si>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</si>
  <si>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</si>
  <si>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</si>
  <si>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</si>
  <si>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</si>
  <si>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</si>
  <si>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</si>
  <si>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</si>
  <si>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</si>
  <si>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</si>
  <si>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</si>
  <si>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</si>
  <si>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</si>
  <si>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</si>
  <si>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</si>
  <si>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</si>
  <si>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</si>
  <si>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</si>
  <si>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</si>
  <si>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</si>
  <si>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</si>
  <si>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</si>
  <si>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</si>
  <si>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</si>
  <si>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</si>
  <si>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</si>
  <si>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</si>
  <si>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</si>
  <si>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</si>
  <si>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</si>
  <si>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</si>
  <si>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</si>
  <si>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</si>
  <si>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</si>
  <si>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</si>
  <si>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</si>
  <si>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</si>
  <si>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</si>
  <si>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</si>
  <si>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</si>
  <si>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</si>
  <si>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</si>
  <si>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</si>
  <si>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</si>
  <si>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</si>
  <si>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</si>
  <si>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</si>
  <si>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</si>
  <si>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</si>
  <si>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</si>
  <si>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</si>
  <si>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</si>
  <si>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</si>
  <si>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</si>
  <si>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</si>
  <si>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</si>
  <si>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</si>
  <si>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</si>
  <si>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</si>
  <si>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</si>
  <si>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</si>
  <si>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</si>
  <si>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</si>
  <si>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</si>
  <si>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</si>
  <si>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</si>
  <si>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</si>
  <si>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</si>
  <si>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</si>
  <si>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</si>
  <si>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</si>
  <si>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</si>
  <si>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</si>
  <si>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</si>
  <si>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</si>
  <si>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</si>
  <si>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</si>
  <si>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</si>
  <si>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</si>
  <si>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</si>
  <si>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</si>
  <si>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</si>
  <si>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</si>
  <si>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</si>
  <si>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</si>
  <si>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</si>
  <si>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</si>
  <si>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</si>
  <si>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</si>
  <si>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</si>
  <si>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</si>
  <si>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</si>
  <si>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</si>
  <si>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</si>
  <si>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</si>
  <si>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</si>
  <si>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</si>
  <si>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</si>
  <si>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</si>
  <si>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</si>
  <si>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</si>
  <si>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</si>
  <si>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</si>
  <si>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</si>
  <si>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</si>
  <si>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</si>
  <si>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</si>
  <si>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</si>
  <si>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</si>
  <si>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</si>
  <si>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</si>
  <si>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</si>
  <si>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</si>
  <si>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</si>
  <si>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</si>
  <si>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</si>
  <si>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</si>
  <si>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</si>
  <si>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</si>
  <si>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</si>
  <si>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</si>
  <si>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</si>
  <si>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</si>
  <si>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</si>
  <si>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</si>
  <si>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</si>
  <si>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</si>
  <si>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</si>
  <si>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</si>
  <si>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</si>
  <si>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</si>
  <si>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</si>
  <si>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</si>
  <si>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</si>
  <si>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</si>
  <si>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</si>
  <si>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</si>
  <si>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</si>
  <si>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</si>
  <si>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</si>
  <si>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</si>
  <si>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</si>
  <si>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</si>
  <si>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</si>
  <si>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</si>
  <si>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</si>
  <si>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</si>
  <si>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</si>
  <si>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</si>
  <si>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</si>
  <si>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</si>
  <si>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</si>
  <si>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</si>
  <si>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</si>
  <si>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</si>
  <si>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</si>
  <si>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</si>
  <si>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</si>
  <si>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</si>
  <si>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</si>
  <si>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</si>
  <si>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</si>
  <si>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</si>
  <si>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</si>
  <si>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</si>
  <si>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</si>
  <si>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</si>
  <si>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</si>
  <si>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</si>
  <si>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</si>
  <si>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</si>
  <si>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</si>
  <si>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</si>
  <si>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</si>
  <si>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</si>
  <si>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</si>
  <si>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</si>
  <si>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</si>
  <si>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</si>
  <si>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</si>
  <si>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</si>
  <si>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</si>
  <si>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</si>
  <si>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</si>
  <si>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</si>
  <si>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</si>
  <si>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</si>
  <si>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</si>
  <si>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</si>
  <si>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</si>
  <si>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</si>
  <si>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</si>
  <si>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</si>
  <si>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</si>
  <si>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</si>
  <si>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</si>
  <si>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</si>
  <si>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</si>
  <si>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</si>
  <si>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</si>
  <si>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</si>
  <si>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</si>
  <si>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</si>
  <si>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</si>
  <si>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</si>
  <si>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</si>
  <si>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</si>
  <si>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</si>
  <si>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</si>
  <si>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</si>
  <si>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</si>
  <si>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</si>
  <si>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</si>
  <si>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</si>
  <si>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</si>
  <si>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</si>
  <si>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</si>
  <si>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</si>
  <si>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</si>
  <si>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</si>
  <si>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</si>
  <si>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</si>
  <si>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</si>
  <si>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</si>
  <si>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</si>
  <si>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</si>
  <si>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</si>
  <si>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</si>
  <si>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</si>
  <si>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</si>
  <si>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</si>
  <si>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</si>
  <si>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</si>
  <si>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</si>
  <si>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</si>
  <si>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</si>
  <si>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</si>
  <si>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</si>
  <si>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</si>
  <si>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</si>
  <si>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</si>
  <si>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</si>
  <si>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</si>
  <si>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</si>
  <si>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</si>
  <si>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</si>
  <si>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</si>
  <si>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</si>
  <si>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</si>
  <si>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</si>
  <si>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</si>
  <si>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</si>
  <si>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</si>
  <si>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</si>
  <si>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</si>
  <si>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</si>
  <si>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</si>
  <si>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</si>
  <si>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</si>
  <si>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</si>
  <si>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</si>
  <si>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</si>
  <si>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</si>
  <si>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</si>
  <si>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</si>
  <si>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</si>
  <si>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</si>
  <si>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</si>
  <si>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</si>
  <si>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</si>
  <si>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</si>
  <si>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</si>
  <si>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</si>
  <si>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</si>
  <si>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</si>
  <si>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</si>
  <si>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</si>
  <si>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</si>
  <si>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</si>
  <si>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</si>
  <si>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</si>
  <si>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</si>
  <si>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</si>
  <si>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</si>
  <si>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</si>
  <si>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</si>
  <si>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</si>
  <si>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</si>
  <si>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</si>
  <si>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</si>
  <si>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</si>
  <si>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</si>
  <si>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</si>
  <si>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</si>
  <si>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</si>
  <si>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</si>
  <si>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</si>
  <si>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</si>
  <si>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</si>
  <si>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</si>
  <si>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</si>
  <si>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</si>
  <si>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</si>
  <si>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</si>
  <si>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</si>
  <si>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</si>
  <si>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</si>
  <si>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</si>
  <si>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</si>
  <si>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</si>
  <si>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</si>
  <si>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</si>
  <si>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</si>
  <si>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</si>
  <si>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</si>
  <si>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</si>
  <si>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</si>
  <si>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</si>
  <si>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</si>
  <si>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</si>
  <si>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</si>
  <si>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</si>
  <si>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</si>
  <si>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</si>
  <si>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</si>
  <si>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</si>
  <si>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</si>
  <si>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</si>
  <si>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</si>
  <si>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</si>
  <si>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</si>
  <si>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</si>
  <si>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</si>
  <si>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</si>
  <si>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</si>
  <si>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</si>
  <si>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</si>
  <si>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</si>
  <si>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</si>
  <si>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</si>
  <si>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</si>
  <si>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</si>
  <si>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</si>
  <si>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</si>
  <si>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</si>
  <si>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</si>
  <si>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</si>
  <si>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</si>
  <si>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</si>
  <si>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</si>
  <si>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</si>
  <si>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</si>
  <si>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</si>
  <si>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</si>
  <si>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</si>
  <si>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</si>
  <si>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</si>
  <si>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</si>
  <si>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</si>
  <si>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</si>
  <si>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</si>
  <si>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</si>
  <si>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</si>
  <si>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</si>
  <si>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</si>
  <si>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</si>
  <si>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</si>
  <si>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</si>
  <si>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</si>
  <si>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</si>
  <si>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</si>
  <si>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</si>
  <si>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</si>
  <si>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</si>
  <si>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</si>
  <si>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</si>
  <si>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</si>
  <si>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</si>
  <si>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</si>
  <si>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</si>
  <si>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</si>
  <si>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</si>
  <si>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</si>
  <si>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</si>
  <si>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</si>
  <si>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</si>
  <si>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</si>
  <si>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</si>
  <si>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</si>
  <si>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</si>
  <si>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</si>
  <si>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</si>
  <si>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</si>
  <si>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</si>
  <si>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</si>
  <si>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</si>
  <si>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</si>
  <si>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</si>
  <si>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</si>
  <si>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</si>
  <si>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</si>
  <si>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</si>
  <si>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</si>
  <si>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</si>
  <si>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</si>
  <si>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</si>
  <si>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</si>
  <si>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</si>
  <si>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</si>
  <si>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</si>
  <si>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</si>
  <si>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</si>
  <si>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</si>
  <si>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</si>
  <si>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</si>
  <si>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</si>
  <si>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</si>
  <si>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</si>
  <si>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</si>
  <si>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</si>
  <si>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</si>
  <si>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</si>
  <si>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</si>
  <si>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</si>
  <si>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</si>
  <si>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</si>
  <si>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</si>
  <si>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</si>
  <si>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</si>
  <si>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</si>
  <si>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</si>
  <si>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</si>
  <si>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</si>
  <si>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</si>
  <si>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</si>
  <si>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</si>
  <si>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</si>
  <si>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</si>
  <si>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</si>
  <si>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</si>
  <si>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</si>
  <si>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</si>
  <si>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</si>
  <si>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</si>
  <si>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</si>
  <si>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</si>
  <si>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</si>
  <si>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</si>
  <si>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</si>
  <si>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</si>
  <si>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</si>
  <si>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</si>
  <si>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</si>
  <si>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</si>
  <si>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</si>
  <si>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</si>
  <si>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</si>
  <si>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</si>
  <si>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</si>
  <si>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</si>
  <si>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</si>
  <si>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</si>
  <si>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</si>
  <si>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</si>
  <si>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</si>
  <si>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</si>
  <si>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</si>
  <si>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</si>
  <si>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</si>
  <si>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</si>
  <si>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</si>
  <si>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</si>
  <si>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</si>
  <si>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</si>
  <si>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</si>
  <si>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</si>
  <si>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</si>
  <si>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</si>
  <si>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</si>
  <si>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</si>
  <si>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</si>
  <si>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</si>
  <si>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</si>
  <si>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</si>
  <si>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</si>
  <si>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</si>
  <si>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</si>
  <si>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</si>
  <si>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</si>
  <si>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</si>
  <si>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</si>
  <si>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</si>
  <si>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</si>
  <si>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</si>
  <si>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</si>
  <si>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</si>
  <si>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</si>
  <si>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</si>
  <si>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</si>
  <si>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</si>
  <si>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</si>
  <si>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</si>
  <si>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</si>
  <si>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</si>
  <si>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</si>
  <si>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</si>
  <si>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</si>
  <si>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</si>
  <si>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</si>
  <si>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</si>
  <si>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</si>
  <si>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</si>
  <si>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</si>
  <si>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</si>
  <si>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</si>
  <si>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</si>
  <si>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</si>
  <si>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</si>
  <si>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</si>
  <si>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</si>
  <si>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</si>
  <si>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</si>
  <si>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</si>
  <si>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</si>
  <si>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</si>
  <si>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</si>
  <si>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</si>
  <si>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</si>
  <si>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</si>
  <si>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</si>
  <si>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</si>
  <si>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</si>
  <si>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</si>
  <si>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</si>
  <si>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</si>
  <si>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</si>
  <si>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</si>
  <si>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</si>
  <si>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</si>
  <si>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</si>
  <si>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</si>
  <si>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</si>
  <si>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</si>
  <si>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</si>
  <si>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</si>
  <si>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</si>
  <si>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</si>
  <si>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</si>
  <si>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</si>
  <si>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</si>
  <si>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</si>
  <si>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</si>
  <si>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</si>
  <si>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</si>
  <si>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</si>
  <si>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</si>
  <si>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</si>
  <si>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</si>
  <si>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</si>
  <si>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</si>
  <si>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</si>
  <si>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</si>
  <si>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</si>
  <si>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</si>
  <si>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</si>
  <si>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</si>
  <si>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</si>
  <si>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</si>
  <si>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</si>
  <si>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</si>
  <si>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</si>
  <si>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</si>
  <si>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</si>
  <si>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</si>
  <si>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</si>
  <si>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</si>
  <si>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</si>
  <si>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</si>
  <si>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</si>
  <si>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</si>
  <si>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</si>
  <si>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</si>
  <si>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</si>
  <si>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</si>
  <si>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</si>
  <si>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</si>
  <si>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</si>
  <si>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</si>
  <si>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</si>
  <si>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</si>
  <si>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</si>
  <si>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</si>
  <si>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</si>
  <si>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</si>
  <si>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</si>
  <si>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</si>
  <si>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</si>
  <si>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</si>
  <si>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</si>
  <si>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</si>
  <si>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</si>
  <si>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</si>
  <si>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</si>
  <si>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</si>
  <si>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</si>
  <si>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</si>
  <si>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</si>
  <si>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</si>
  <si>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</si>
  <si>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</si>
  <si>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</si>
  <si>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</si>
  <si>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</si>
  <si>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</si>
  <si>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</si>
  <si>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</si>
  <si>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</si>
  <si>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</si>
  <si>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</si>
  <si>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</si>
  <si>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</si>
  <si>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</si>
  <si>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</si>
  <si>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</si>
  <si>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</si>
  <si>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</si>
  <si>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</si>
  <si>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</si>
  <si>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</si>
  <si>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</si>
  <si>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</si>
  <si>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</si>
  <si>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</si>
  <si>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</si>
  <si>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</si>
  <si>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</si>
  <si>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</si>
  <si>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</si>
  <si>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</si>
  <si>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</si>
  <si>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</si>
  <si>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</si>
  <si>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</si>
  <si>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</si>
  <si>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</si>
  <si>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</si>
  <si>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</si>
  <si>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</si>
  <si>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</si>
  <si>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</si>
  <si>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</si>
  <si>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</si>
  <si>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</si>
  <si>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</si>
  <si>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</si>
  <si>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</si>
  <si>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</si>
  <si>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</si>
  <si>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</si>
  <si>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</si>
  <si>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</si>
  <si>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</si>
  <si>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</si>
  <si>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</si>
  <si>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</si>
  <si>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</si>
  <si>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</si>
  <si>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</si>
  <si>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</si>
  <si>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</si>
  <si>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</si>
  <si>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</si>
  <si>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</si>
  <si>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</si>
  <si>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</si>
  <si>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</si>
  <si>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</si>
  <si>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</si>
  <si>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</si>
  <si>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</si>
  <si>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</si>
  <si>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</si>
  <si>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</si>
  <si>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</si>
  <si>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</si>
  <si>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</si>
  <si>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</si>
  <si>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</si>
  <si>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</si>
  <si>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</si>
  <si>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</si>
  <si>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</si>
  <si>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</si>
  <si>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</si>
  <si>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</si>
  <si>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</si>
  <si>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</si>
  <si>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</si>
  <si>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</si>
  <si>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</si>
  <si>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</si>
  <si>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</si>
  <si>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</si>
  <si>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</si>
  <si>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</si>
  <si>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</si>
  <si>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</si>
  <si>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</si>
  <si>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</si>
  <si>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</si>
  <si>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</si>
  <si>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</si>
  <si>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</si>
  <si>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</si>
  <si>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</si>
  <si>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</si>
  <si>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</si>
  <si>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</si>
  <si>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</si>
  <si>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</si>
  <si>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</si>
  <si>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</si>
  <si>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</si>
  <si>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</si>
  <si>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</si>
  <si>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</si>
  <si>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</si>
  <si>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</si>
  <si>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</si>
  <si>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</si>
  <si>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</si>
  <si>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</si>
  <si>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</si>
  <si>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</si>
  <si>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</si>
  <si>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</si>
  <si>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</si>
  <si>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</si>
  <si>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</si>
  <si>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</si>
  <si>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</si>
  <si>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</si>
  <si>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</si>
  <si>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</si>
  <si>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</si>
  <si>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</si>
  <si>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</si>
  <si>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</si>
  <si>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</si>
  <si>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</si>
  <si>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</si>
  <si>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</si>
  <si>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</si>
  <si>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</si>
  <si>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</si>
  <si>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</si>
  <si>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</si>
  <si>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</si>
  <si>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</si>
  <si>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</si>
  <si>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</si>
  <si>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</si>
  <si>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</si>
  <si>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</si>
  <si>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</si>
  <si>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</si>
  <si>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</si>
  <si>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</si>
  <si>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</si>
  <si>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</si>
  <si>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</si>
  <si>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</si>
  <si>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</si>
  <si>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</si>
  <si>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</si>
  <si>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</si>
  <si>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</si>
  <si>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</si>
  <si>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</si>
  <si>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</si>
  <si>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</si>
  <si>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</si>
  <si>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</si>
  <si>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</si>
  <si>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</si>
  <si>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</si>
  <si>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</si>
  <si>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</si>
  <si>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</si>
  <si>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</si>
  <si>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</si>
  <si>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</si>
  <si>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</si>
  <si>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</si>
  <si>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</si>
  <si>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</si>
  <si>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</si>
  <si>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</si>
  <si>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</si>
  <si>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</si>
  <si>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</si>
  <si>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</si>
  <si>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</si>
  <si>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</si>
  <si>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</si>
  <si>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</si>
  <si>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</si>
  <si>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</si>
  <si>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</si>
  <si>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</si>
  <si>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</si>
  <si>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</si>
  <si>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</si>
  <si>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</si>
  <si>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</si>
  <si>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</si>
  <si>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</si>
  <si>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</si>
  <si>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</si>
  <si>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</si>
  <si>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</si>
  <si>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</si>
  <si>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</si>
  <si>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</si>
  <si>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</si>
  <si>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</si>
  <si>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</si>
  <si>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</si>
  <si>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</si>
  <si>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</si>
  <si>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</si>
  <si>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</si>
  <si>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</si>
  <si>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</si>
  <si>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</si>
  <si>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</si>
  <si>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</si>
  <si>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</si>
  <si>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</si>
  <si>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</si>
  <si>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</si>
  <si>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</si>
  <si>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</si>
  <si>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</si>
  <si>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</si>
  <si>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</si>
  <si>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</si>
  <si>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</si>
  <si>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</si>
  <si>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</si>
  <si>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</si>
  <si>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</si>
  <si>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</si>
  <si>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</si>
  <si>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</si>
  <si>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</si>
  <si>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</si>
  <si>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</si>
  <si>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</si>
  <si>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</si>
  <si>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</si>
  <si>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</si>
  <si>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</si>
  <si>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</si>
  <si>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</si>
  <si>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</si>
  <si>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</si>
  <si>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</si>
  <si>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</si>
  <si>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</si>
  <si>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</si>
  <si>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</si>
  <si>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</si>
  <si>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</si>
  <si>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</si>
  <si>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</si>
  <si>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</si>
  <si>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</si>
  <si>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</si>
  <si>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</si>
  <si>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</si>
  <si>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</si>
  <si>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</si>
  <si>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</si>
  <si>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</si>
  <si>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</si>
  <si>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</si>
  <si>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</si>
  <si>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</si>
  <si>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</si>
  <si>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</si>
  <si>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</si>
  <si>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</si>
  <si>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</si>
  <si>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</si>
  <si>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</si>
  <si>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</si>
  <si>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</si>
  <si>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</si>
  <si>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</si>
  <si>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</si>
  <si>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</si>
  <si>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</si>
  <si>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</si>
  <si>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</si>
  <si>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</si>
  <si>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</si>
  <si>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</si>
  <si>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</si>
  <si>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</si>
  <si>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</si>
  <si>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</si>
  <si>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</si>
  <si>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</si>
  <si>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</si>
  <si>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</si>
  <si>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</si>
  <si>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</si>
  <si>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</si>
  <si>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</si>
  <si>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</si>
  <si>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</si>
  <si>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</si>
  <si>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</si>
  <si>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</si>
  <si>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</si>
  <si>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</si>
  <si>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</si>
  <si>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</si>
  <si>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</si>
  <si>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</si>
  <si>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</si>
  <si>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</si>
  <si>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</si>
  <si>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</si>
  <si>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</si>
  <si>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</si>
  <si>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</si>
  <si>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</si>
  <si>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</si>
  <si>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</si>
  <si>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</si>
  <si>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</si>
  <si>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</si>
  <si>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</si>
  <si>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</si>
  <si>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</si>
  <si>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</si>
  <si>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</si>
  <si>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</si>
  <si>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</si>
  <si>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</si>
  <si>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</si>
  <si>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</si>
  <si>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</si>
  <si>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</si>
  <si>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</si>
  <si>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</si>
  <si>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</si>
  <si>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</si>
  <si>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</si>
  <si>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</si>
  <si>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</si>
  <si>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</si>
  <si>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</si>
  <si>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</si>
  <si>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</si>
  <si>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</si>
  <si>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</si>
  <si>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</si>
  <si>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</si>
  <si>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</si>
  <si>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</si>
  <si>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</si>
  <si>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</si>
  <si>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</si>
  <si>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</si>
  <si>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</si>
  <si>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</si>
  <si>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</si>
  <si>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</si>
  <si>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</si>
  <si>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</si>
  <si>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</si>
  <si>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</si>
  <si>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</si>
  <si>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</si>
  <si>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</si>
  <si>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</si>
  <si>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</si>
  <si>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</si>
  <si>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</si>
  <si>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</si>
  <si>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</si>
  <si>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</si>
  <si>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</si>
  <si>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</si>
  <si>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</si>
  <si>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</si>
  <si>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</si>
  <si>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</si>
  <si>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</si>
  <si>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</si>
  <si>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</si>
  <si>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</si>
  <si>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</si>
  <si>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</si>
  <si>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</si>
  <si>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</si>
  <si>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</si>
  <si>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</si>
  <si>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</si>
  <si>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</si>
  <si>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</si>
  <si>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</si>
  <si>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</si>
  <si>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</si>
  <si>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</si>
  <si>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</si>
  <si>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</si>
  <si>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</si>
  <si>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</si>
  <si>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</si>
  <si>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</si>
  <si>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</si>
  <si>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</si>
  <si>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</si>
  <si>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</si>
  <si>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</si>
  <si>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</si>
  <si>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</si>
  <si>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</si>
  <si>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</si>
  <si>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</si>
  <si>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</si>
  <si>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</si>
  <si>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</si>
  <si>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</si>
  <si>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</si>
  <si>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</si>
  <si>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</si>
  <si>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</si>
  <si>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</si>
  <si>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</si>
  <si>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</si>
  <si>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</si>
  <si>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</si>
  <si>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</si>
  <si>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</si>
  <si>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</si>
  <si>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</si>
  <si>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</si>
  <si>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</si>
  <si>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</si>
  <si>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</si>
  <si>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</si>
  <si>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</si>
  <si>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</si>
  <si>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</si>
  <si>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</si>
  <si>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</si>
  <si>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</si>
  <si>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</si>
  <si>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</si>
  <si>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</si>
  <si>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</si>
  <si>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</si>
  <si>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</si>
  <si>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</si>
  <si>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</si>
  <si>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</si>
  <si>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</si>
  <si>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</si>
  <si>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</si>
  <si>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</si>
  <si>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</si>
  <si>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</si>
  <si>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</si>
  <si>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</si>
  <si>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</si>
  <si>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</si>
  <si>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</si>
  <si>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</si>
  <si>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</si>
  <si>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</si>
  <si>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</si>
  <si>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</si>
  <si>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</si>
  <si>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</si>
  <si>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</si>
  <si>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</si>
  <si>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</si>
  <si>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</si>
  <si>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</si>
  <si>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</si>
  <si>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</si>
  <si>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</si>
  <si>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</si>
  <si>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</si>
  <si>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</si>
  <si>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</si>
  <si>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</si>
  <si>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</si>
  <si>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</si>
  <si>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</si>
  <si>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</si>
  <si>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</si>
  <si>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</si>
  <si>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</si>
  <si>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</si>
  <si>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</si>
  <si>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</si>
  <si>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</si>
  <si>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</si>
  <si>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</si>
  <si>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</si>
  <si>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</si>
  <si>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</si>
  <si>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</si>
  <si>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</si>
  <si>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</si>
  <si>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</si>
  <si>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</si>
  <si>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</si>
  <si>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</si>
  <si>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</si>
  <si>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</si>
  <si>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</si>
  <si>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</si>
  <si>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</si>
  <si>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</si>
  <si>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</si>
  <si>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</si>
  <si>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</si>
  <si>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</si>
  <si>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</si>
  <si>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</si>
  <si>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</si>
  <si>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</si>
  <si>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</si>
  <si>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</si>
  <si>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</si>
  <si>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</si>
  <si>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</si>
  <si>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</si>
  <si>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</si>
  <si>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</si>
  <si>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</si>
  <si>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</si>
  <si>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</si>
  <si>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</si>
  <si>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</si>
  <si>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</si>
  <si>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</si>
  <si>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</si>
  <si>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</si>
  <si>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</si>
  <si>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</si>
  <si>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</si>
  <si>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</si>
  <si>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</si>
  <si>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</si>
  <si>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</si>
  <si>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</si>
  <si>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</si>
  <si>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</si>
  <si>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</si>
  <si>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</si>
  <si>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</si>
  <si>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</si>
  <si>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</si>
  <si>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</si>
  <si>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</si>
  <si>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</si>
  <si>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</si>
  <si>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</si>
  <si>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</si>
  <si>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</si>
  <si>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</si>
  <si>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</si>
  <si>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</si>
  <si>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</si>
  <si>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</si>
  <si>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</si>
  <si>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</si>
  <si>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</si>
  <si>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</si>
  <si>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</si>
  <si>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</si>
  <si>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</si>
  <si>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</si>
  <si>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</si>
  <si>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</si>
  <si>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</si>
  <si>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</si>
  <si>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</si>
  <si>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</si>
  <si>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</si>
  <si>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</si>
  <si>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</si>
  <si>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</si>
  <si>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</si>
  <si>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</si>
  <si>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</si>
  <si>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</si>
  <si>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</si>
  <si>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</si>
  <si>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</si>
  <si>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</si>
  <si>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</si>
  <si>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</si>
  <si>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</si>
  <si>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</si>
  <si>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</si>
  <si>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</si>
  <si>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</si>
  <si>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</si>
  <si>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</si>
  <si>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</si>
  <si>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</si>
  <si>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</si>
  <si>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</si>
  <si>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</si>
  <si>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</si>
  <si>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</si>
  <si>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</si>
  <si>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</si>
  <si>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</si>
  <si>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</si>
  <si>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</si>
  <si>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</si>
  <si>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</si>
  <si>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</si>
  <si>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</si>
  <si>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</si>
  <si>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</si>
  <si>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</si>
  <si>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</si>
  <si>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</si>
  <si>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</si>
  <si>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</si>
  <si>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</si>
  <si>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</si>
  <si>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</si>
  <si>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</si>
  <si>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</si>
  <si>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</si>
  <si>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</si>
  <si>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</si>
  <si>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</si>
  <si>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</si>
  <si>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</si>
  <si>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</si>
  <si>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</si>
  <si>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</si>
  <si>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</si>
  <si>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</si>
  <si>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</si>
  <si>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</si>
  <si>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</si>
  <si>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</si>
  <si>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</si>
  <si>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</si>
  <si>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</si>
  <si>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</si>
  <si>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</si>
  <si>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</si>
  <si>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</si>
  <si>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</si>
  <si>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</si>
  <si>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</si>
  <si>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</si>
  <si>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</si>
  <si>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</si>
  <si>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</si>
  <si>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</si>
  <si>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</si>
  <si>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</si>
  <si>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</si>
  <si>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</si>
  <si>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</si>
  <si>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</si>
  <si>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</si>
  <si>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</si>
  <si>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</si>
  <si>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</si>
  <si>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</si>
  <si>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</si>
  <si>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</si>
  <si>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</si>
  <si>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</si>
  <si>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</si>
  <si>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</si>
  <si>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</si>
  <si>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</si>
  <si>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</si>
  <si>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</si>
  <si>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</si>
  <si>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</si>
  <si>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</si>
  <si>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</si>
  <si>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</si>
  <si>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</si>
  <si>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</si>
  <si>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</si>
  <si>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</si>
  <si>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</si>
  <si>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</si>
  <si>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</si>
  <si>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</si>
  <si>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</si>
  <si>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</si>
  <si>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</si>
  <si>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</si>
  <si>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</si>
  <si>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</si>
  <si>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</si>
  <si>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</si>
  <si>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</si>
  <si>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</si>
  <si>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</si>
  <si>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</si>
  <si>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</si>
  <si>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</si>
  <si>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</si>
  <si>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</si>
  <si>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</si>
  <si>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</si>
  <si>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</si>
  <si>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</si>
  <si>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</si>
  <si>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</si>
  <si>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</si>
  <si>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</si>
  <si>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</si>
  <si>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</si>
  <si>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</si>
  <si>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</si>
  <si>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</si>
  <si>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</si>
  <si>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</si>
  <si>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</si>
  <si>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</si>
  <si>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</si>
  <si>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</si>
  <si>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</si>
  <si>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</si>
  <si>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</si>
  <si>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</si>
  <si>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</si>
  <si>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</si>
  <si>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</si>
  <si>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</si>
  <si>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</si>
  <si>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</si>
  <si>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</si>
  <si>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</si>
  <si>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</si>
  <si>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</si>
  <si>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</si>
  <si>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</si>
  <si>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</si>
  <si>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</si>
  <si>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</si>
  <si>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</si>
  <si>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</si>
  <si>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</si>
  <si>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</si>
  <si>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</si>
  <si>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</si>
  <si>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</si>
  <si>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</si>
  <si>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</si>
  <si>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</si>
  <si>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</si>
  <si>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</si>
  <si>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</si>
  <si>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</si>
  <si>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</si>
  <si>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</si>
  <si>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</si>
  <si>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</si>
  <si>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</si>
  <si>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</si>
  <si>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</si>
  <si>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</si>
  <si>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</si>
  <si>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</si>
  <si>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</si>
  <si>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</si>
  <si>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</si>
  <si>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</si>
  <si>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</si>
  <si>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</si>
  <si>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</si>
  <si>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</si>
  <si>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</si>
  <si>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</si>
  <si>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</si>
  <si>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</si>
  <si>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</si>
  <si>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</si>
  <si>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</si>
  <si>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</si>
  <si>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</si>
  <si>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</si>
  <si>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</si>
  <si>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</si>
  <si>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</si>
  <si>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</si>
  <si>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</si>
  <si>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</si>
  <si>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</si>
  <si>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</si>
  <si>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</si>
  <si>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</si>
  <si>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</si>
  <si>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</si>
  <si>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</si>
  <si>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</si>
  <si>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</si>
  <si>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</si>
  <si>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</si>
  <si>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</si>
  <si>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</si>
  <si>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</si>
  <si>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</si>
  <si>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</si>
  <si>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</si>
  <si>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</si>
  <si>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</si>
  <si>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</si>
  <si>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</si>
  <si>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</si>
  <si>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</si>
  <si>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</si>
  <si>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</si>
  <si>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</si>
  <si>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</si>
  <si>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</si>
  <si>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</si>
  <si>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</si>
  <si>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</si>
  <si>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</si>
  <si>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</si>
  <si>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</si>
  <si>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</si>
  <si>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</si>
  <si>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</si>
  <si>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</si>
  <si>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</si>
  <si>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</si>
  <si>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</si>
  <si>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</si>
  <si>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</si>
  <si>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</si>
  <si>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</si>
  <si>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</si>
  <si>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</si>
  <si>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</si>
  <si>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</si>
  <si>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</si>
  <si>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</si>
  <si>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</si>
  <si>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</si>
  <si>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</si>
  <si>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</si>
  <si>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</si>
  <si>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</si>
  <si>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</si>
  <si>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</si>
  <si>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</si>
  <si>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</si>
  <si>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</si>
  <si>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</si>
  <si>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</si>
  <si>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</si>
  <si>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</si>
  <si>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</si>
  <si>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</si>
  <si>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</si>
  <si>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</si>
  <si>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</si>
  <si>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</si>
  <si>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</si>
  <si>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</si>
  <si>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</si>
  <si>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</si>
  <si>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</si>
  <si>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</si>
  <si>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</si>
  <si>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</si>
  <si>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</si>
  <si>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</si>
  <si>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</si>
  <si>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</si>
  <si>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</si>
  <si>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</si>
  <si>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</si>
  <si>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</si>
  <si>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</si>
  <si>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</si>
  <si>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</si>
  <si>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</si>
  <si>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</si>
  <si>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</si>
  <si>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</si>
  <si>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</si>
  <si>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</si>
  <si>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</si>
  <si>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</si>
  <si>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</si>
  <si>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</si>
  <si>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</si>
  <si>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</si>
  <si>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</si>
  <si>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</si>
  <si>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</si>
  <si>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</si>
  <si>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</si>
  <si>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</si>
  <si>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</si>
  <si>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</si>
  <si>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</si>
  <si>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</si>
  <si>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</si>
  <si>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</si>
  <si>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</si>
  <si>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</si>
  <si>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</si>
  <si>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</si>
  <si>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</si>
  <si>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</si>
  <si>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</si>
  <si>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</si>
  <si>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</si>
  <si>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</si>
  <si>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</si>
  <si>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</si>
  <si>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</si>
  <si>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</si>
  <si>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</si>
  <si>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</si>
  <si>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</si>
  <si>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</si>
  <si>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</si>
  <si>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</si>
  <si>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</si>
  <si>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</si>
  <si>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</si>
  <si>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</si>
  <si>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</si>
  <si>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</si>
  <si>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</si>
  <si>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</si>
  <si>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</si>
  <si>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</si>
  <si>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</si>
  <si>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</si>
  <si>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</si>
  <si>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</si>
  <si>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</si>
  <si>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</si>
  <si>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</si>
  <si>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</si>
  <si>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</si>
  <si>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</si>
  <si>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</si>
  <si>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</si>
  <si>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</si>
  <si>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</si>
  <si>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</si>
  <si>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</si>
  <si>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</si>
  <si>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</si>
  <si>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</si>
  <si>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</si>
  <si>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</si>
  <si>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</si>
  <si>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</si>
  <si>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</si>
  <si>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</si>
  <si>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</si>
  <si>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</si>
  <si>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</si>
  <si>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</si>
  <si>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</si>
  <si>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</si>
  <si>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</si>
  <si>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</si>
  <si>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</si>
  <si>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</si>
  <si>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</si>
  <si>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</si>
  <si>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</si>
  <si>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</si>
  <si>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</si>
  <si>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</si>
  <si>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</si>
  <si>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</si>
  <si>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</si>
  <si>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</si>
  <si>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</si>
  <si>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</si>
  <si>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</si>
  <si>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</si>
  <si>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</si>
  <si>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</si>
  <si>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</si>
  <si>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</si>
  <si>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</si>
  <si>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</si>
  <si>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</si>
  <si>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</si>
  <si>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</si>
  <si>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</si>
  <si>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</si>
  <si>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</si>
  <si>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</si>
  <si>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</si>
  <si>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</si>
  <si>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</si>
  <si>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</si>
  <si>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</si>
  <si>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</si>
  <si>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</si>
  <si>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</si>
  <si>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</si>
  <si>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</si>
  <si>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</si>
  <si>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</si>
  <si>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</si>
  <si>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</si>
  <si>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</si>
  <si>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</si>
  <si>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</si>
  <si>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</si>
  <si>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</si>
  <si>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</si>
  <si>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</si>
  <si>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</si>
  <si>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</si>
  <si>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</si>
  <si>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</si>
  <si>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</si>
  <si>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</si>
  <si>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</si>
  <si>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</si>
  <si>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</si>
  <si>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</si>
  <si>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</si>
  <si>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</si>
  <si>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</si>
  <si>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</si>
  <si>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</si>
  <si>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</si>
  <si>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</si>
  <si>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</si>
  <si>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</si>
  <si>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</si>
  <si>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</si>
  <si>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</si>
  <si>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</si>
  <si>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</si>
  <si>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</si>
  <si>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</si>
  <si>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</si>
  <si>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</si>
  <si>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</si>
  <si>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</si>
  <si>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</si>
  <si>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</si>
  <si>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</si>
  <si>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</si>
  <si>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</si>
  <si>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</si>
  <si>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</si>
  <si>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</si>
  <si>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</si>
  <si>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</si>
  <si>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</si>
  <si>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</si>
  <si>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</si>
  <si>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</si>
  <si>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</si>
  <si>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</si>
  <si>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</si>
  <si>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</si>
  <si>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</si>
  <si>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</si>
  <si>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</si>
  <si>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</si>
  <si>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</si>
  <si>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</si>
  <si>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</si>
  <si>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</si>
  <si>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</si>
  <si>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</si>
  <si>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</si>
  <si>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</si>
  <si>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</si>
  <si>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</si>
  <si>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</si>
  <si>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</si>
  <si>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</si>
  <si>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</si>
  <si>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</si>
  <si>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</si>
  <si>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</si>
  <si>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</si>
  <si>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</si>
  <si>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</si>
  <si>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</si>
  <si>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</si>
  <si>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</si>
  <si>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</si>
  <si>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</si>
  <si>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</si>
  <si>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</si>
  <si>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</si>
  <si>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</si>
  <si>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</si>
  <si>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</si>
  <si>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</si>
  <si>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</si>
  <si>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</si>
  <si>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</si>
  <si>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</si>
  <si>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</si>
  <si>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</si>
  <si>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</si>
  <si>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</si>
  <si>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</si>
  <si>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</si>
  <si>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</si>
  <si>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</si>
  <si>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</si>
  <si>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</si>
  <si>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</si>
  <si>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</si>
  <si>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</si>
  <si>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</si>
  <si>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</si>
  <si>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</si>
  <si>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</si>
  <si>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</si>
  <si>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</si>
  <si>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</si>
  <si>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</si>
  <si>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</si>
  <si>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</si>
  <si>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</si>
  <si>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</si>
  <si>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</si>
  <si>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</si>
  <si>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</si>
  <si>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</si>
  <si>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</si>
  <si>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</si>
  <si>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</si>
  <si>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</si>
  <si>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</si>
  <si>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</si>
  <si>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</si>
  <si>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</si>
  <si>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</si>
  <si>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</si>
  <si>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</si>
  <si>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</si>
  <si>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</si>
  <si>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</si>
  <si>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</si>
  <si>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</si>
  <si>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</si>
  <si>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</si>
  <si>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</si>
  <si>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</si>
  <si>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</si>
  <si>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</si>
  <si>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</si>
  <si>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</si>
  <si>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</si>
  <si>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</si>
  <si>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</si>
  <si>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</si>
  <si>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</si>
  <si>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</si>
  <si>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</si>
  <si>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</si>
  <si>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</si>
  <si>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</si>
  <si>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</si>
  <si>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</si>
  <si>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</si>
  <si>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</si>
  <si>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</si>
  <si>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</si>
  <si>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</si>
  <si>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</si>
  <si>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</si>
  <si>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</si>
  <si>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</si>
  <si>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</si>
  <si>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</si>
  <si>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</si>
  <si>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</si>
  <si>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</si>
  <si>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</si>
  <si>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</si>
  <si>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</si>
  <si>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</si>
  <si>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</si>
  <si>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</si>
  <si>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</si>
  <si>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</si>
  <si>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</si>
  <si>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</si>
  <si>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</si>
  <si>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</si>
  <si>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</si>
  <si>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</si>
  <si>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</si>
  <si>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</si>
  <si>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</si>
  <si>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</si>
  <si>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</si>
  <si>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</si>
  <si>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</si>
  <si>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</si>
  <si>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</si>
  <si>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</si>
  <si>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</si>
  <si>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</si>
  <si>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</si>
  <si>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</si>
  <si>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</si>
  <si>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</si>
  <si>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</si>
  <si>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</si>
  <si>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</si>
  <si>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</si>
  <si>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</si>
  <si>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</si>
  <si>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</si>
  <si>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</si>
  <si>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</si>
  <si>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</si>
  <si>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</si>
  <si>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</si>
  <si>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</si>
  <si>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</si>
  <si>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</si>
  <si>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</si>
  <si>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</si>
  <si>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</si>
  <si>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</si>
  <si>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</si>
  <si>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</si>
  <si>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</si>
  <si>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</si>
  <si>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</si>
  <si>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</si>
  <si>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</si>
  <si>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</si>
  <si>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</si>
  <si>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</si>
  <si>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</si>
  <si>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</si>
  <si>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</si>
  <si>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</si>
  <si>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</si>
  <si>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</si>
  <si>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</si>
  <si>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</si>
  <si>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</si>
  <si>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</si>
  <si>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</si>
  <si>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</si>
  <si>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</si>
  <si>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</si>
  <si>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</si>
  <si>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</si>
  <si>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</si>
  <si>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</si>
  <si>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</si>
  <si>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</si>
  <si>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</si>
  <si>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</si>
  <si>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</si>
  <si>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</si>
  <si>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</si>
  <si>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</si>
  <si>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</si>
  <si>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</si>
  <si>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</si>
  <si>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</si>
  <si>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</si>
  <si>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</si>
  <si>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</si>
  <si>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</si>
  <si>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</si>
  <si>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</si>
  <si>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</si>
  <si>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</si>
  <si>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</si>
  <si>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</si>
  <si>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</si>
  <si>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</si>
  <si>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</si>
  <si>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</si>
  <si>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</si>
  <si>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</si>
  <si>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</si>
  <si>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</si>
  <si>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</si>
  <si>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</si>
  <si>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</si>
  <si>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</si>
  <si>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</si>
  <si>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</si>
  <si>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</si>
  <si>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</si>
  <si>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</si>
  <si>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</si>
  <si>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</si>
  <si>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</si>
  <si>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</si>
  <si>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</si>
  <si>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</si>
  <si>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</si>
  <si>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</si>
  <si>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</si>
  <si>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</si>
  <si>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</si>
  <si>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</si>
  <si>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</si>
  <si>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</si>
  <si>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</si>
  <si>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</si>
  <si>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</si>
  <si>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</si>
  <si>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</si>
  <si>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</si>
  <si>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</si>
  <si>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</si>
  <si>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</si>
  <si>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</si>
  <si>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</si>
  <si>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</si>
  <si>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</si>
  <si>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</si>
  <si>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</si>
  <si>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</si>
  <si>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</si>
  <si>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</si>
  <si>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</si>
  <si>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</si>
  <si>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</si>
  <si>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</si>
  <si>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</si>
  <si>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</si>
  <si>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</si>
  <si>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</si>
  <si>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</si>
  <si>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</si>
  <si>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</si>
  <si>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</si>
  <si>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</si>
  <si>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</si>
  <si>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</si>
  <si>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</si>
  <si>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</si>
  <si>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</si>
  <si>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</si>
  <si>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</si>
  <si>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</si>
  <si>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</si>
  <si>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</si>
  <si>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</si>
  <si>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</si>
  <si>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</si>
  <si>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</si>
  <si>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</si>
  <si>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</si>
  <si>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</si>
  <si>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</si>
  <si>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</si>
  <si>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</si>
  <si>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</si>
  <si>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</si>
  <si>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</si>
  <si>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</si>
  <si>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</si>
  <si>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</si>
  <si>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</si>
  <si>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</si>
  <si>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</si>
  <si>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</si>
  <si>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</si>
  <si>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</si>
  <si>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</si>
  <si>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</si>
  <si>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</si>
  <si>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</si>
  <si>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</si>
  <si>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</si>
  <si>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</si>
  <si>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</si>
  <si>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</si>
  <si>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</si>
  <si>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</si>
  <si>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</si>
  <si>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</si>
  <si>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</si>
  <si>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</si>
  <si>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</si>
  <si>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</si>
  <si>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</si>
  <si>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</si>
  <si>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</si>
  <si>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</si>
  <si>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</si>
  <si>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</si>
  <si>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</si>
  <si>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</si>
  <si>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</si>
  <si>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</si>
  <si>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</si>
  <si>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</si>
  <si>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</si>
  <si>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</si>
  <si>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</si>
  <si>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</si>
  <si>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</si>
  <si>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</si>
  <si>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</si>
  <si>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</si>
  <si>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</si>
  <si>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</si>
  <si>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</si>
  <si>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</si>
  <si>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</si>
  <si>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</si>
  <si>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</si>
  <si>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</si>
  <si>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</si>
  <si>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</si>
  <si>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</si>
  <si>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</si>
  <si>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</si>
  <si>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</si>
  <si>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</si>
  <si>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</si>
  <si>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</si>
  <si>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</si>
  <si>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</si>
  <si>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</si>
  <si>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</si>
  <si>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</si>
  <si>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</si>
  <si>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</si>
  <si>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</si>
  <si>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</si>
  <si>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</si>
  <si>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</si>
  <si>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</si>
  <si>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</si>
  <si>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</si>
  <si>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</si>
  <si>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</si>
  <si>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</si>
  <si>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</si>
  <si>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</si>
  <si>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</si>
  <si>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</si>
  <si>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</si>
  <si>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</si>
  <si>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</si>
  <si>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</si>
  <si>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</si>
  <si>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</si>
  <si>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</si>
  <si>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</si>
  <si>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</si>
  <si>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</si>
  <si>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</si>
  <si>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</si>
  <si>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</si>
  <si>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</si>
  <si>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</si>
  <si>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</si>
  <si>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</si>
  <si>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</si>
  <si>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</si>
  <si>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</si>
  <si>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</si>
  <si>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</si>
  <si>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</si>
  <si>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</si>
  <si>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</si>
  <si>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</si>
  <si>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</si>
  <si>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</si>
  <si>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</si>
  <si>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</si>
  <si>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</si>
  <si>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</si>
  <si>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</si>
  <si>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</si>
  <si>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</si>
  <si>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</si>
  <si>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</si>
  <si>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</si>
  <si>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</si>
  <si>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</si>
  <si>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</si>
  <si>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</si>
  <si>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</si>
  <si>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</si>
  <si>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</si>
  <si>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</si>
  <si>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</si>
  <si>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</si>
  <si>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</si>
  <si>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</si>
  <si>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</si>
  <si>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</si>
  <si>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</si>
  <si>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</si>
  <si>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</si>
  <si>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</si>
  <si>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</si>
  <si>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</si>
  <si>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</si>
  <si>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</si>
  <si>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</si>
  <si>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</si>
  <si>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</si>
  <si>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</si>
  <si>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</si>
  <si>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</si>
  <si>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</si>
  <si>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</si>
  <si>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</si>
  <si>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</si>
  <si>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</si>
  <si>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</si>
  <si>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</si>
  <si>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</si>
  <si>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</si>
  <si>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</si>
  <si>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</si>
  <si>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</si>
  <si>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</si>
  <si>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</si>
  <si>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</si>
  <si>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</si>
  <si>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</si>
  <si>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</si>
  <si>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</si>
  <si>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</si>
  <si>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</si>
  <si>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</si>
  <si>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</si>
  <si>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</si>
  <si>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</si>
  <si>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</si>
  <si>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</si>
  <si>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</si>
  <si>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</si>
  <si>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</si>
  <si>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</si>
  <si>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</si>
  <si>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</si>
  <si>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</si>
  <si>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</si>
  <si>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</si>
  <si>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</si>
  <si>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</si>
  <si>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</si>
  <si>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</si>
  <si>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</si>
  <si>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</si>
  <si>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</si>
  <si>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</si>
  <si>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</si>
  <si>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</si>
  <si>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</si>
  <si>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</si>
  <si>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</si>
  <si>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</si>
  <si>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</si>
  <si>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</si>
  <si>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</si>
  <si>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</si>
  <si>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</si>
  <si>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</si>
  <si>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</si>
  <si>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</si>
  <si>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</si>
  <si>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</si>
  <si>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</si>
  <si>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</si>
  <si>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</si>
  <si>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</si>
  <si>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</si>
  <si>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</si>
  <si>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</si>
  <si>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</si>
  <si>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</si>
  <si>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</si>
  <si>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</si>
  <si>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</si>
  <si>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</si>
  <si>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</si>
  <si>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</si>
  <si>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</si>
  <si>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</si>
  <si>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</si>
  <si>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</si>
  <si>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</si>
  <si>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</si>
  <si>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</si>
  <si>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</si>
  <si>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</si>
  <si>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</si>
  <si>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</si>
  <si>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</si>
  <si>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</si>
  <si>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</si>
  <si>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</si>
  <si>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</si>
  <si>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</si>
  <si>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</si>
  <si>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</si>
  <si>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</si>
  <si>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</si>
  <si>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</si>
  <si>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</si>
  <si>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</si>
  <si>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</si>
  <si>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</si>
  <si>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</si>
  <si>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</si>
  <si>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</si>
  <si>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</si>
  <si>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</si>
  <si>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</si>
  <si>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</si>
  <si>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</si>
  <si>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</si>
  <si>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</si>
  <si>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</si>
  <si>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</si>
  <si>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</si>
  <si>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</si>
  <si>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</si>
  <si>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</si>
  <si>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</si>
  <si>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</si>
  <si>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</si>
  <si>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</si>
  <si>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</si>
  <si>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</si>
  <si>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</si>
  <si>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</si>
  <si>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</si>
  <si>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</si>
  <si>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</si>
  <si>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</si>
  <si>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</si>
  <si>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</si>
  <si>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</si>
  <si>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</si>
  <si>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</si>
  <si>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</si>
  <si>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</si>
  <si>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</si>
  <si>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</si>
  <si>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</si>
  <si>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</si>
  <si>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</si>
  <si>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</si>
  <si>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</si>
  <si>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</si>
  <si>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</si>
  <si>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</si>
  <si>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</si>
  <si>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</si>
  <si>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</si>
  <si>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</si>
  <si>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</si>
  <si>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</si>
  <si>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</si>
  <si>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</si>
  <si>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</si>
  <si>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</si>
  <si>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</si>
  <si>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</si>
  <si>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</si>
  <si>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</si>
  <si>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</si>
  <si>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</si>
  <si>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</si>
  <si>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</si>
  <si>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</si>
  <si>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</si>
  <si>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</si>
  <si>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</si>
  <si>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</si>
  <si>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</si>
  <si>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</si>
  <si>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</si>
  <si>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</si>
  <si>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</si>
  <si>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</si>
  <si>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</si>
  <si>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</si>
  <si>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</si>
  <si>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</si>
  <si>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</si>
  <si>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</si>
  <si>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</si>
  <si>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</si>
  <si>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</si>
  <si>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</si>
  <si>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</si>
  <si>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</si>
  <si>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</si>
  <si>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</si>
  <si>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</si>
  <si>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</si>
  <si>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</si>
  <si>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</si>
  <si>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</si>
  <si>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</si>
  <si>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</si>
  <si>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</si>
  <si>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</si>
  <si>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</si>
  <si>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</si>
  <si>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</si>
  <si>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</si>
  <si>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</si>
  <si>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</si>
  <si>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</si>
  <si>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</si>
  <si>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</si>
  <si>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</si>
  <si>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</si>
  <si>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</si>
  <si>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</si>
  <si>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</si>
  <si>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</si>
  <si>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</si>
  <si>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</si>
  <si>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</si>
  <si>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</si>
  <si>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</si>
  <si>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</si>
  <si>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</si>
  <si>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</si>
  <si>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</si>
  <si>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</si>
  <si>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</si>
  <si>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</si>
  <si>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</si>
  <si>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</si>
  <si>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</si>
  <si>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</si>
  <si>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</si>
  <si>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</si>
  <si>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</si>
  <si>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</si>
  <si>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</si>
  <si>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</si>
  <si>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</si>
  <si>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</si>
  <si>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</si>
  <si>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</si>
  <si>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</si>
  <si>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</si>
  <si>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</si>
  <si>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</si>
  <si>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</si>
  <si>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</si>
  <si>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</si>
  <si>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</si>
  <si>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</si>
  <si>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</si>
  <si>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</si>
  <si>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</si>
  <si>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</si>
  <si>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</si>
  <si>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</si>
  <si>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</si>
  <si>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</si>
  <si>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</si>
  <si>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</si>
  <si>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</si>
  <si>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</si>
  <si>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</si>
  <si>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</si>
  <si>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</si>
  <si>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</si>
  <si>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</si>
  <si>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</si>
  <si>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</si>
  <si>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</si>
  <si>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</si>
  <si>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</si>
  <si>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</si>
  <si>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</si>
  <si>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</si>
  <si>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</si>
  <si>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</si>
  <si>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</si>
  <si>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</si>
  <si>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</si>
  <si>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</si>
  <si>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</si>
  <si>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</si>
  <si>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</si>
  <si>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</si>
  <si>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</si>
  <si>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</si>
  <si>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</si>
  <si>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</si>
  <si>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</si>
  <si>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</si>
  <si>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</si>
  <si>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</si>
  <si>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</si>
  <si>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</si>
  <si>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</si>
  <si>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</si>
  <si>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</si>
  <si>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</si>
  <si>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</si>
  <si>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</si>
  <si>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</si>
  <si>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</si>
  <si>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</si>
  <si>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</si>
  <si>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</si>
  <si>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</si>
  <si>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</si>
  <si>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</si>
  <si>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</si>
  <si>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</si>
  <si>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</si>
  <si>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</si>
  <si>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</si>
  <si>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</si>
  <si>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</si>
  <si>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</si>
  <si>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</si>
  <si>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</si>
  <si>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</si>
  <si>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</si>
  <si>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</si>
  <si>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</si>
  <si>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</si>
  <si>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</si>
  <si>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</si>
  <si>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</si>
  <si>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</si>
  <si>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</si>
  <si>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</si>
  <si>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</si>
  <si>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</si>
  <si>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</si>
  <si>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</si>
  <si>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</si>
  <si>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</si>
  <si>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</si>
  <si>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</si>
  <si>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</si>
  <si>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</si>
  <si>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</si>
  <si>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</si>
  <si>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</si>
  <si>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</si>
  <si>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</si>
  <si>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</si>
  <si>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</si>
  <si>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</si>
  <si>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</si>
  <si>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</si>
  <si>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</si>
  <si>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</si>
  <si>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</si>
  <si>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</si>
  <si>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</si>
  <si>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</si>
  <si>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</si>
  <si>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</si>
  <si>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</si>
  <si>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</si>
  <si>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</si>
  <si>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</si>
  <si>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</si>
  <si>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</si>
  <si>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</si>
  <si>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</si>
  <si>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</si>
  <si>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</si>
  <si>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</si>
  <si>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</si>
  <si>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</si>
  <si>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</si>
  <si>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</si>
  <si>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</si>
  <si>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</si>
  <si>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</si>
  <si>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</si>
  <si>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</si>
  <si>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</si>
  <si>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</si>
  <si>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</si>
  <si>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</si>
  <si>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</si>
  <si>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</si>
  <si>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</si>
  <si>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</si>
  <si>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</si>
  <si>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</si>
  <si>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</si>
  <si>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</si>
  <si>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</si>
  <si>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</si>
  <si>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</si>
  <si>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</si>
  <si>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</si>
  <si>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</si>
  <si>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</si>
  <si>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</si>
  <si>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</si>
  <si>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</si>
  <si>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</si>
  <si>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</si>
  <si>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</si>
  <si>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</si>
  <si>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</si>
  <si>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</si>
  <si>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</si>
  <si>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</si>
  <si>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</si>
  <si>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</si>
  <si>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</si>
  <si>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</si>
  <si>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</si>
  <si>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</si>
  <si>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</si>
  <si>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</si>
  <si>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</si>
  <si>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</si>
  <si>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</si>
  <si>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</si>
  <si>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</si>
  <si>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</si>
  <si>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</si>
  <si>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</si>
  <si>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</si>
  <si>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</si>
  <si>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</si>
  <si>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</si>
  <si>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</si>
  <si>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</si>
  <si>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</si>
  <si>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</si>
  <si>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</si>
  <si>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</si>
  <si>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</si>
  <si>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</si>
  <si>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</si>
  <si>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</si>
  <si>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</si>
  <si>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</si>
  <si>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</si>
  <si>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</si>
  <si>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</si>
  <si>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</si>
  <si>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</si>
  <si>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</si>
  <si>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</si>
  <si>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</si>
  <si>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</si>
  <si>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</si>
  <si>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</si>
  <si>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</si>
  <si>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</si>
  <si>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</si>
  <si>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</si>
  <si>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</si>
  <si>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</si>
  <si>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</si>
  <si>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</si>
  <si>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</si>
  <si>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</si>
  <si>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</si>
  <si>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</si>
  <si>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</si>
  <si>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</si>
  <si>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</si>
  <si>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</si>
  <si>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</si>
  <si>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</si>
  <si>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</si>
  <si>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</si>
  <si>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</si>
  <si>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</si>
  <si>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</si>
  <si>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</si>
  <si>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</si>
  <si>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</si>
  <si>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</si>
  <si>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</si>
  <si>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</si>
  <si>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</si>
  <si>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</si>
  <si>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</si>
  <si>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</si>
  <si>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</si>
  <si>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</si>
  <si>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</si>
  <si>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</si>
  <si>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</si>
  <si>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</si>
  <si>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</si>
  <si>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</si>
  <si>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</si>
  <si>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</si>
  <si>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</si>
  <si>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</si>
  <si>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</si>
  <si>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</si>
  <si>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</si>
  <si>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</si>
  <si>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</si>
  <si>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</si>
  <si>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</si>
  <si>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</si>
  <si>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</si>
  <si>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</si>
  <si>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</si>
  <si>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</si>
  <si>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</si>
  <si>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</si>
  <si>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</si>
  <si>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</si>
  <si>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</si>
  <si>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</si>
  <si>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</si>
  <si>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</si>
  <si>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</si>
  <si>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</si>
  <si>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</si>
  <si>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</si>
  <si>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</si>
  <si>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</si>
  <si>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</si>
  <si>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</si>
  <si>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</si>
  <si>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</si>
  <si>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</si>
  <si>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</si>
  <si>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</si>
  <si>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</si>
  <si>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</si>
  <si>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</si>
  <si>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</si>
  <si>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</si>
  <si>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</si>
  <si>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</si>
  <si>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</si>
  <si>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</si>
  <si>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</si>
  <si>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</si>
  <si>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</si>
  <si>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</si>
  <si>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</si>
  <si>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</si>
  <si>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</si>
  <si>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</si>
  <si>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</si>
  <si>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</si>
  <si>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</si>
  <si>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</si>
  <si>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</si>
  <si>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</si>
  <si>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</si>
  <si>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</si>
  <si>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</si>
  <si>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</si>
  <si>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</si>
  <si>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</si>
  <si>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</si>
  <si>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</si>
  <si>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</si>
  <si>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</si>
  <si>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</si>
  <si>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</si>
  <si>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</si>
  <si>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</si>
  <si>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</si>
  <si>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</si>
  <si>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</si>
  <si>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</si>
  <si>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</si>
  <si>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</si>
  <si>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</si>
  <si>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</si>
  <si>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</si>
  <si>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</si>
  <si>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</si>
  <si>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</si>
  <si>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</si>
  <si>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</si>
  <si>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</si>
  <si>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</si>
  <si>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</si>
  <si>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</si>
  <si>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</si>
  <si>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</si>
  <si>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</si>
  <si>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</si>
  <si>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</si>
  <si>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</si>
  <si>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</si>
  <si>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</si>
  <si>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</si>
  <si>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</si>
  <si>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</si>
  <si>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</si>
  <si>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</si>
  <si>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</si>
  <si>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</si>
  <si>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</si>
  <si>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</si>
  <si>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</si>
  <si>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</si>
  <si>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</si>
  <si>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</si>
  <si>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</si>
  <si>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</si>
  <si>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</si>
  <si>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</si>
  <si>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</si>
  <si>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</si>
  <si>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</si>
  <si>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</si>
  <si>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</si>
  <si>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</si>
  <si>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</si>
  <si>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</si>
  <si>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</si>
  <si>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</si>
  <si>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</si>
  <si>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</si>
  <si>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</si>
  <si>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</si>
  <si>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</si>
  <si>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</si>
  <si>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</si>
  <si>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</si>
  <si>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</si>
  <si>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</si>
  <si>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</si>
  <si>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</si>
  <si>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</si>
  <si>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</si>
  <si>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</si>
  <si>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</si>
  <si>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</si>
  <si>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</si>
  <si>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</si>
  <si>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</si>
  <si>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</si>
  <si>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</si>
  <si>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</si>
  <si>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</si>
  <si>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</si>
  <si>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</si>
  <si>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</si>
  <si>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</si>
  <si>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</si>
  <si>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</si>
  <si>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</si>
  <si>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</si>
  <si>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</si>
  <si>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</si>
  <si>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</si>
  <si>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</si>
  <si>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</si>
  <si>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</si>
  <si>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</si>
  <si>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</si>
  <si>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</si>
  <si>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</si>
  <si>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</si>
  <si>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</si>
  <si>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</si>
  <si>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</si>
  <si>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</si>
  <si>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</si>
  <si>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</si>
  <si>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</si>
  <si>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</si>
  <si>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</si>
  <si>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</si>
  <si>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</si>
  <si>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</si>
  <si>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</si>
  <si>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</si>
  <si>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</si>
  <si>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</si>
  <si>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</si>
  <si>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</si>
  <si>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</si>
  <si>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</si>
  <si>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</si>
  <si>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</si>
  <si>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</si>
  <si>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</si>
  <si>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</si>
  <si>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</si>
  <si>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</si>
  <si>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</si>
  <si>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</si>
  <si>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</si>
  <si>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</si>
  <si>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</si>
  <si>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</si>
  <si>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</si>
  <si>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</si>
  <si>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</si>
  <si>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</si>
  <si>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</si>
  <si>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</si>
  <si>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</si>
  <si>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</si>
  <si>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</si>
  <si>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</si>
  <si>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</si>
  <si>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</si>
  <si>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</si>
  <si>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</si>
  <si>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</si>
  <si>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</si>
  <si>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</si>
  <si>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</si>
  <si>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</si>
  <si>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</si>
  <si>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</si>
  <si>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</si>
  <si>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</si>
  <si>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</si>
  <si>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</si>
  <si>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</si>
  <si>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</si>
  <si>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</si>
  <si>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</si>
  <si>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</si>
  <si>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</si>
  <si>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</si>
  <si>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</si>
  <si>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</si>
  <si>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</si>
  <si>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</si>
  <si>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</si>
  <si>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</si>
  <si>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</si>
  <si>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</si>
  <si>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</si>
  <si>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</si>
  <si>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</si>
  <si>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</si>
  <si>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</si>
  <si>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</si>
  <si>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</si>
  <si>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</si>
  <si>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</si>
  <si>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</si>
  <si>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</si>
  <si>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</si>
  <si>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</si>
  <si>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</si>
  <si>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</si>
  <si>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</si>
  <si>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</si>
  <si>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</si>
  <si>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</si>
  <si>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</si>
  <si>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</si>
  <si>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</si>
  <si>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</si>
  <si>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</si>
  <si>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</si>
  <si>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</si>
  <si>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</si>
  <si>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</si>
  <si>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</si>
  <si>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</si>
  <si>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</si>
  <si>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</si>
  <si>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</si>
  <si>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</si>
  <si>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</si>
  <si>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</si>
  <si>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</si>
  <si>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</si>
  <si>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</si>
  <si>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</si>
  <si>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</si>
  <si>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</si>
  <si>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</si>
  <si>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</si>
  <si>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</si>
  <si>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</si>
  <si>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</si>
  <si>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</si>
  <si>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</si>
  <si>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</si>
  <si>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</si>
  <si>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</si>
  <si>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</si>
  <si>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</si>
  <si>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</si>
  <si>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</si>
  <si>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</si>
  <si>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</si>
  <si>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</si>
  <si>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</si>
  <si>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</si>
  <si>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</si>
  <si>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</si>
  <si>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</si>
  <si>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</si>
  <si>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</si>
  <si>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</si>
  <si>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</si>
  <si>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</si>
  <si>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</si>
  <si>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</si>
  <si>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</si>
  <si>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</si>
  <si>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</si>
  <si>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</si>
  <si>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</si>
  <si>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</si>
  <si>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</si>
  <si>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</si>
  <si>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</si>
  <si>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</si>
  <si>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</si>
  <si>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</si>
  <si>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</si>
  <si>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</si>
  <si>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</si>
  <si>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</si>
  <si>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</si>
  <si>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</si>
  <si>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</si>
  <si>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</si>
  <si>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</si>
  <si>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</si>
  <si>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</si>
  <si>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</si>
  <si>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</si>
  <si>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</si>
  <si>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</si>
  <si>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</si>
  <si>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</si>
  <si>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</si>
  <si>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</si>
  <si>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</si>
  <si>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</si>
  <si>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</si>
  <si>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</si>
  <si>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</si>
  <si>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</si>
  <si>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</si>
  <si>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</si>
  <si>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</si>
  <si>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</si>
  <si>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</si>
  <si>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</si>
  <si>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</si>
  <si>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</si>
  <si>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</si>
  <si>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</si>
  <si>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</si>
  <si>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</si>
  <si>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</si>
  <si>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</si>
  <si>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</si>
  <si>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</si>
  <si>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</si>
  <si>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</si>
  <si>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</si>
  <si>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</si>
  <si>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</si>
  <si>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</si>
  <si>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</si>
  <si>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</si>
  <si>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</si>
  <si>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</si>
  <si>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</si>
  <si>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</si>
  <si>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</si>
  <si>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</si>
  <si>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</si>
  <si>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</si>
  <si>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</si>
  <si>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</si>
  <si>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</si>
  <si>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</si>
  <si>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</si>
  <si>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</si>
  <si>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</si>
  <si>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</si>
  <si>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</si>
  <si>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</si>
  <si>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</si>
  <si>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</si>
  <si>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</si>
  <si>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</si>
  <si>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</si>
  <si>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</si>
  <si>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</si>
  <si>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</si>
  <si>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</si>
  <si>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</si>
  <si>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</si>
  <si>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</si>
  <si>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</si>
  <si>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</si>
  <si>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</si>
  <si>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</si>
  <si>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</si>
  <si>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</si>
  <si>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</si>
  <si>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</si>
  <si>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</si>
  <si>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</si>
  <si>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</si>
  <si>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</si>
  <si>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</si>
  <si>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</si>
  <si>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</si>
  <si>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</si>
  <si>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</si>
  <si>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</si>
  <si>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</si>
  <si>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</si>
  <si>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</si>
  <si>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</si>
  <si>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</si>
  <si>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</si>
  <si>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</si>
  <si>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</si>
  <si>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</si>
  <si>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</si>
  <si>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</si>
  <si>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</si>
  <si>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</si>
  <si>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</si>
  <si>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</si>
  <si>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</si>
  <si>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</si>
  <si>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</si>
  <si>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</si>
  <si>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</si>
  <si>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</si>
  <si>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</si>
  <si>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</si>
  <si>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</si>
  <si>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</si>
  <si>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</si>
  <si>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</si>
  <si>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</si>
  <si>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</si>
  <si>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</si>
  <si>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</si>
  <si>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</si>
  <si>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</si>
  <si>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</si>
  <si>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</si>
  <si>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</si>
  <si>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</si>
  <si>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</si>
  <si>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</si>
  <si>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</si>
  <si>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</si>
  <si>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</si>
  <si>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</si>
  <si>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</si>
  <si>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</si>
  <si>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</si>
  <si>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</si>
  <si>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</si>
  <si>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</si>
  <si>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</si>
  <si>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</si>
  <si>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</si>
  <si>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</si>
  <si>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</si>
  <si>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</si>
  <si>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</si>
  <si>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</si>
  <si>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</si>
  <si>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</si>
  <si>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</si>
  <si>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</si>
  <si>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</si>
  <si>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</si>
  <si>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</si>
  <si>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</si>
  <si>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</si>
  <si>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</si>
  <si>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</si>
  <si>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</si>
  <si>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</si>
  <si>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</si>
  <si>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</si>
  <si>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</si>
  <si>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</si>
  <si>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</si>
  <si>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</si>
  <si>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</si>
  <si>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</si>
  <si>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</si>
  <si>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</si>
  <si>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</si>
  <si>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</si>
  <si>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</si>
  <si>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</si>
  <si>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</si>
  <si>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</si>
  <si>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</si>
  <si>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</si>
  <si>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</si>
  <si>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</si>
  <si>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</si>
  <si>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</si>
  <si>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</si>
  <si>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</si>
  <si>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</si>
  <si>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</si>
  <si>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</si>
  <si>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</si>
  <si>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</si>
  <si>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</si>
  <si>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</si>
  <si>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</si>
  <si>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</si>
  <si>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</si>
  <si>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</si>
  <si>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</si>
  <si>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</si>
  <si>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</si>
  <si>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</si>
  <si>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</si>
  <si>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</si>
  <si>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</si>
  <si>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</si>
  <si>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</si>
  <si>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</si>
  <si>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</si>
  <si>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</si>
  <si>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</si>
  <si>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</si>
  <si>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</si>
  <si>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</si>
  <si>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</si>
  <si>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</si>
  <si>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</si>
  <si>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</si>
  <si>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</si>
  <si>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</si>
  <si>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</si>
  <si>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</si>
  <si>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</si>
  <si>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</si>
  <si>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</si>
  <si>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</si>
  <si>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</si>
  <si>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</si>
  <si>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</si>
  <si>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</si>
  <si>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</si>
  <si>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</si>
  <si>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</si>
  <si>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</si>
  <si>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</si>
  <si>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</si>
  <si>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</si>
  <si>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</si>
  <si>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</si>
  <si>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</si>
  <si>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</si>
  <si>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</si>
  <si>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</si>
  <si>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</si>
  <si>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</si>
  <si>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</si>
  <si>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</si>
  <si>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</si>
  <si>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</si>
  <si>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</si>
  <si>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</si>
  <si>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</si>
  <si>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</si>
  <si>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</si>
  <si>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</si>
  <si>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</si>
  <si>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</si>
  <si>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</si>
  <si>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</si>
  <si>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</si>
  <si>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</si>
  <si>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</si>
  <si>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</si>
  <si>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</si>
  <si>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</si>
  <si>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</si>
  <si>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</si>
  <si>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</si>
  <si>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</si>
  <si>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</si>
  <si>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</si>
  <si>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</si>
  <si>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</si>
  <si>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</si>
  <si>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</si>
  <si>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</si>
  <si>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</si>
  <si>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</si>
  <si>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</si>
  <si>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</si>
  <si>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</si>
  <si>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</si>
  <si>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</si>
  <si>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</si>
  <si>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</si>
  <si>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</si>
  <si>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</si>
  <si>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</si>
  <si>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</si>
  <si>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</si>
  <si>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</si>
  <si>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</si>
  <si>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</si>
  <si>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</si>
  <si>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</si>
  <si>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</si>
  <si>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</si>
  <si>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</si>
  <si>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</si>
  <si>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</si>
  <si>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</si>
  <si>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</si>
  <si>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</si>
  <si>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</si>
  <si>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</si>
  <si>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</si>
  <si>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</si>
  <si>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</si>
  <si>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</si>
  <si>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</si>
  <si>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</si>
  <si>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</si>
  <si>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</si>
  <si>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</si>
  <si>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</si>
  <si>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</si>
  <si>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</si>
  <si>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</si>
  <si>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</si>
  <si>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</si>
  <si>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</si>
  <si>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</si>
  <si>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</si>
  <si>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</si>
  <si>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</si>
  <si>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</si>
  <si>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</si>
  <si>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</si>
  <si>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</si>
  <si>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</si>
  <si>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</si>
  <si>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</si>
  <si>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</si>
  <si>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</si>
  <si>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</si>
  <si>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</si>
  <si>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</si>
  <si>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</si>
  <si>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</si>
  <si>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</si>
  <si>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</si>
  <si>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</si>
  <si>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</si>
  <si>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</si>
  <si>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</si>
  <si>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</si>
  <si>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</si>
  <si>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</si>
  <si>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</si>
  <si>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</si>
  <si>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</si>
  <si>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</si>
  <si>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</si>
  <si>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</si>
  <si>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</si>
  <si>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</si>
  <si>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</si>
  <si>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</si>
  <si>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</si>
  <si>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</si>
  <si>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</si>
  <si>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</si>
  <si>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</si>
  <si>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</si>
  <si>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</si>
  <si>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</si>
  <si>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</si>
  <si>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</si>
  <si>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</si>
  <si>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</si>
  <si>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</si>
  <si>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</si>
  <si>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</si>
  <si>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</si>
  <si>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</si>
  <si>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</si>
  <si>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</si>
  <si>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</si>
  <si>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</si>
  <si>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</si>
  <si>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</si>
  <si>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</si>
  <si>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</si>
  <si>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</si>
  <si>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</si>
  <si>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</si>
  <si>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</si>
  <si>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</si>
  <si>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</si>
  <si>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</si>
  <si>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</si>
  <si>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</si>
  <si>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</si>
  <si>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</si>
  <si>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</si>
  <si>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</si>
  <si>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</si>
  <si>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</si>
  <si>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</si>
  <si>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</si>
  <si>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</si>
  <si>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</si>
  <si>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</si>
  <si>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</si>
  <si>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</si>
  <si>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</si>
  <si>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</si>
  <si>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</si>
  <si>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</si>
  <si>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</si>
  <si>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</si>
  <si>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</si>
  <si>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</si>
  <si>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</si>
  <si>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</si>
  <si>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</si>
  <si>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</si>
  <si>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</si>
  <si>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</si>
  <si>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</si>
  <si>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</si>
  <si>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</si>
  <si>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</si>
  <si>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</si>
  <si>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</si>
  <si>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</si>
  <si>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</si>
  <si>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</si>
  <si>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</si>
  <si>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</si>
  <si>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</si>
  <si>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</si>
  <si>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</si>
  <si>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</si>
  <si>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</si>
  <si>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</si>
  <si>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</si>
  <si>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</si>
  <si>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</si>
  <si>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</si>
  <si>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</si>
  <si>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</si>
  <si>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</si>
  <si>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</si>
  <si>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</si>
  <si>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</si>
  <si>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</si>
  <si>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</si>
  <si>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</si>
  <si>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</si>
  <si>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</si>
  <si>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</si>
  <si>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</si>
  <si>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</si>
  <si>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</si>
  <si>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</si>
  <si>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</si>
  <si>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</si>
  <si>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</si>
  <si>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</si>
  <si>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</si>
  <si>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</si>
  <si>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</si>
  <si>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</si>
  <si>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</si>
  <si>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</si>
  <si>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</si>
  <si>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</si>
  <si>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</si>
  <si>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</si>
  <si>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</si>
  <si>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</si>
  <si>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</si>
  <si>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</si>
  <si>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</si>
  <si>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</si>
  <si>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</si>
  <si>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</si>
  <si>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</si>
  <si>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</si>
  <si>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</si>
  <si>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</si>
  <si>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</si>
  <si>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</si>
  <si>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</si>
  <si>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</si>
  <si>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</si>
  <si>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</si>
  <si>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</si>
  <si>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</si>
  <si>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</si>
  <si>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</si>
  <si>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</si>
  <si>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</si>
  <si>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</si>
  <si>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</si>
  <si>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</si>
  <si>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</si>
  <si>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</si>
  <si>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</si>
  <si>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</si>
  <si>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</si>
  <si>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</si>
  <si>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</si>
  <si>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</si>
  <si>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</si>
  <si>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</si>
  <si>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</si>
  <si>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</si>
  <si>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</si>
  <si>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</si>
  <si>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</si>
  <si>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</si>
  <si>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</si>
  <si>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</si>
  <si>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</si>
  <si>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</si>
  <si>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</si>
  <si>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</si>
  <si>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</si>
  <si>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</si>
  <si>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</si>
  <si>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</si>
  <si>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</si>
  <si>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</si>
  <si>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</si>
  <si>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</si>
  <si>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</si>
  <si>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</si>
  <si>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</si>
  <si>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</si>
  <si>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</si>
  <si>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</si>
  <si>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</si>
  <si>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</si>
  <si>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</si>
  <si>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</si>
  <si>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</si>
  <si>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</si>
  <si>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</si>
  <si>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</si>
  <si>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</si>
  <si>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</si>
  <si>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</si>
  <si>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</si>
  <si>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</si>
  <si>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</si>
  <si>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</si>
  <si>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</si>
  <si>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</si>
  <si>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</si>
  <si>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</si>
  <si>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</si>
  <si>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</si>
  <si>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</si>
  <si>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</si>
  <si>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</si>
  <si>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</si>
  <si>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</si>
  <si>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</si>
  <si>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</si>
  <si>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</si>
  <si>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</si>
  <si>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</si>
  <si>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</si>
  <si>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</si>
  <si>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</si>
  <si>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</si>
  <si>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</si>
  <si>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</si>
  <si>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</si>
  <si>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</si>
  <si>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</si>
  <si>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</si>
  <si>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</si>
  <si>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</si>
  <si>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</si>
  <si>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</si>
  <si>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</si>
  <si>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</si>
  <si>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</si>
  <si>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</si>
  <si>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</si>
  <si>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</si>
  <si>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</si>
  <si>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</si>
  <si>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</si>
  <si>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</si>
  <si>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</si>
  <si>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</si>
  <si>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</si>
  <si>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</si>
  <si>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</si>
  <si>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</si>
  <si>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</si>
  <si>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</si>
  <si>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</si>
  <si>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</si>
  <si>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</si>
  <si>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</si>
  <si>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</si>
  <si>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</si>
  <si>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</si>
  <si>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</si>
  <si>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</si>
  <si>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</si>
  <si>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</si>
  <si>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</si>
  <si>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</si>
  <si>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</si>
  <si>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</si>
  <si>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</si>
  <si>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</si>
  <si>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</si>
  <si>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</si>
  <si>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</si>
  <si>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</si>
  <si>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</si>
  <si>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</si>
  <si>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</si>
  <si>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</si>
  <si>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</si>
  <si>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</si>
  <si>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</si>
  <si>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</si>
  <si>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</si>
  <si>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</si>
  <si>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</si>
  <si>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</si>
  <si>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</si>
  <si>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</si>
  <si>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</si>
  <si>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</si>
  <si>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</si>
  <si>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</si>
  <si>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</si>
  <si>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</si>
  <si>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</si>
  <si>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</si>
  <si>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</si>
  <si>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</si>
  <si>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</si>
  <si>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</si>
  <si>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</si>
  <si>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</si>
  <si>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</si>
  <si>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</si>
  <si>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</si>
  <si>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</si>
  <si>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</si>
  <si>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</si>
  <si>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</si>
  <si>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</si>
  <si>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</si>
  <si>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</si>
  <si>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</si>
  <si>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</si>
  <si>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</si>
  <si>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</si>
  <si>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</si>
  <si>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</si>
  <si>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</si>
  <si>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</si>
  <si>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</si>
  <si>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</si>
  <si>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</si>
  <si>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</si>
  <si>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</si>
  <si>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</si>
  <si>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</si>
  <si>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</si>
  <si>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</si>
  <si>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</si>
  <si>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</si>
  <si>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</si>
  <si>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</si>
  <si>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</si>
  <si>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</si>
  <si>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</si>
  <si>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</si>
  <si>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</si>
  <si>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</si>
  <si>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</si>
  <si>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</si>
  <si>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</si>
  <si>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</si>
  <si>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</si>
  <si>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</si>
  <si>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</si>
  <si>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</si>
  <si>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</si>
  <si>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</si>
  <si>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</si>
  <si>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</si>
  <si>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</si>
  <si>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</si>
  <si>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</si>
  <si>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</si>
  <si>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</si>
  <si>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</si>
  <si>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</si>
  <si>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</si>
  <si>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</si>
  <si>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</si>
  <si>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</si>
  <si>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</si>
  <si>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</si>
  <si>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</si>
  <si>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</si>
  <si>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</si>
  <si>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</si>
  <si>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</si>
  <si>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</si>
  <si>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</si>
  <si>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</si>
  <si>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</si>
  <si>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</si>
  <si>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</si>
  <si>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</si>
  <si>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</si>
  <si>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</si>
  <si>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</si>
  <si>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</si>
  <si>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</si>
  <si>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</si>
  <si>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</si>
  <si>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</si>
  <si>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</si>
  <si>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</si>
  <si>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</si>
  <si>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</si>
  <si>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</si>
  <si>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</si>
  <si>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</si>
  <si>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</si>
  <si>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</si>
  <si>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</si>
  <si>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</si>
  <si>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</si>
  <si>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</si>
  <si>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</si>
  <si>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</si>
  <si>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</si>
  <si>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</si>
  <si>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</si>
  <si>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</si>
  <si>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</si>
  <si>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</si>
  <si>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</si>
  <si>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</si>
  <si>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</si>
  <si>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</si>
  <si>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</si>
  <si>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</si>
  <si>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</si>
  <si>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</si>
  <si>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</si>
  <si>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</si>
  <si>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</si>
  <si>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</si>
  <si>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</si>
  <si>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</si>
  <si>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</si>
  <si>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</si>
  <si>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</si>
  <si>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</si>
  <si>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</si>
  <si>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</si>
  <si>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</si>
  <si>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</si>
  <si>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</si>
  <si>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</si>
  <si>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</si>
  <si>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</si>
  <si>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</si>
  <si>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</si>
  <si>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</si>
  <si>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</si>
  <si>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</si>
  <si>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</si>
  <si>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</si>
  <si>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</si>
  <si>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</si>
  <si>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</si>
  <si>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</si>
  <si>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</si>
  <si>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</si>
  <si>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</si>
  <si>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</si>
  <si>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</si>
  <si>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</si>
  <si>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</si>
  <si>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</si>
  <si>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</si>
  <si>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</si>
  <si>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</si>
  <si>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</si>
  <si>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</si>
  <si>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</si>
  <si>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</si>
  <si>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</si>
  <si>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</si>
  <si>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</si>
  <si>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</si>
  <si>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</si>
  <si>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</si>
  <si>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</si>
  <si>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</si>
  <si>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</si>
  <si>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</si>
  <si>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</si>
  <si>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</si>
  <si>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</si>
  <si>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</si>
  <si>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</si>
  <si>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</si>
  <si>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</si>
  <si>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</si>
  <si>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</si>
  <si>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</si>
  <si>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</si>
  <si>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</si>
  <si>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</si>
  <si>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</si>
  <si>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</si>
  <si>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</si>
  <si>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</si>
  <si>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</si>
  <si>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</si>
  <si>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</si>
  <si>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</si>
  <si>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</si>
  <si>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</si>
  <si>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</si>
  <si>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</si>
  <si>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</si>
  <si>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</si>
  <si>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</si>
  <si>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</si>
  <si>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</si>
  <si>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</si>
  <si>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</si>
  <si>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</si>
  <si>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</si>
  <si>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</si>
  <si>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</si>
  <si>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</si>
  <si>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</si>
  <si>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</si>
  <si>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</si>
  <si>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</si>
  <si>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</si>
  <si>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</si>
  <si>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</si>
  <si>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</si>
  <si>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</si>
  <si>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</si>
  <si>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</si>
  <si>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</si>
  <si>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</si>
  <si>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</si>
  <si>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</si>
  <si>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</si>
  <si>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</si>
  <si>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</si>
  <si>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</si>
  <si>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</si>
  <si>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</si>
  <si>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</si>
  <si>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</si>
  <si>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</si>
  <si>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</si>
  <si>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</si>
  <si>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</si>
  <si>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</si>
  <si>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</si>
  <si>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</si>
  <si>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</si>
  <si>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</si>
  <si>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</si>
  <si>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</si>
  <si>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</si>
  <si>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</si>
  <si>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</si>
  <si>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</si>
  <si>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</si>
  <si>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</si>
  <si>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</si>
  <si>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</si>
  <si>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</si>
  <si>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</si>
  <si>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</si>
  <si>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</si>
  <si>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</si>
  <si>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</si>
  <si>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</si>
  <si>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</si>
  <si>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</si>
  <si>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</si>
  <si>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</si>
  <si>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</si>
  <si>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</si>
  <si>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</si>
  <si>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</si>
  <si>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</si>
  <si>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</si>
  <si>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</si>
  <si>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</si>
  <si>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</si>
  <si>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</si>
  <si>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</si>
  <si>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</si>
  <si>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</si>
  <si>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</si>
  <si>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</si>
  <si>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</si>
  <si>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</si>
  <si>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</si>
  <si>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</si>
  <si>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</si>
  <si>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</si>
  <si>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</si>
  <si>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</si>
  <si>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</si>
  <si>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</si>
  <si>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</si>
  <si>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</si>
  <si>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</si>
  <si>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</si>
  <si>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</si>
  <si>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</si>
  <si>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</si>
  <si>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</si>
  <si>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</si>
  <si>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</si>
  <si>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</si>
  <si>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</si>
  <si>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</si>
  <si>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</si>
  <si>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</si>
  <si>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</si>
  <si>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</si>
  <si>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</si>
  <si>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</si>
  <si>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</si>
  <si>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</si>
  <si>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</si>
  <si>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</si>
  <si>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</si>
  <si>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</si>
  <si>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</si>
  <si>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</si>
  <si>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</si>
  <si>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</si>
  <si>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</si>
  <si>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</si>
  <si>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</si>
  <si>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</si>
  <si>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</si>
  <si>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</si>
  <si>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</si>
  <si>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</si>
  <si>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</si>
  <si>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</si>
  <si>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</si>
  <si>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</si>
  <si>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</si>
  <si>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</si>
  <si>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</si>
  <si>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</si>
  <si>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</si>
  <si>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</si>
  <si>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</si>
  <si>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</si>
  <si>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</si>
  <si>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</si>
  <si>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</si>
  <si>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</si>
  <si>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</si>
  <si>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</si>
  <si>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</si>
  <si>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</si>
  <si>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</si>
  <si>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</si>
  <si>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</si>
  <si>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</si>
  <si>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</si>
  <si>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</si>
  <si>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</si>
  <si>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</si>
  <si>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</si>
  <si>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</si>
  <si>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</si>
  <si>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</si>
  <si>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</si>
  <si>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</si>
  <si>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</si>
  <si>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</si>
  <si>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</si>
  <si>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</si>
  <si>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</si>
  <si>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</si>
  <si>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</si>
  <si>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</si>
  <si>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</si>
  <si>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</si>
  <si>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</si>
  <si>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</si>
  <si>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</si>
  <si>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</si>
  <si>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</si>
  <si>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</si>
  <si>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</si>
  <si>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</si>
  <si>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</si>
  <si>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</si>
  <si>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</si>
  <si>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</si>
  <si>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</si>
  <si>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</si>
  <si>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</si>
  <si>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</si>
  <si>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</si>
  <si>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</si>
  <si>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</si>
  <si>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</si>
  <si>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</si>
  <si>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</si>
  <si>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</si>
  <si>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</si>
  <si>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</si>
  <si>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</si>
  <si>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</si>
  <si>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</si>
  <si>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</si>
  <si>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</si>
  <si>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</si>
  <si>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</si>
  <si>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</si>
  <si>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</si>
  <si>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</si>
  <si>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</si>
  <si>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</si>
  <si>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</si>
  <si>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</si>
  <si>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</si>
  <si>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</si>
  <si>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</si>
  <si>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</si>
  <si>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</si>
  <si>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</si>
  <si>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</si>
  <si>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</si>
  <si>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</si>
  <si>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</si>
  <si>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</si>
  <si>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</si>
  <si>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</si>
  <si>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</si>
  <si>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</si>
  <si>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</si>
  <si>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</si>
  <si>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</si>
  <si>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</si>
  <si>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</si>
  <si>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</si>
  <si>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</si>
  <si>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</si>
  <si>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</si>
  <si>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</si>
  <si>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</si>
  <si>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</si>
  <si>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</si>
  <si>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</si>
  <si>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</si>
  <si>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</si>
  <si>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</si>
  <si>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</si>
  <si>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</si>
  <si>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</si>
  <si>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</si>
  <si>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</si>
  <si>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</si>
  <si>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</si>
  <si>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</si>
  <si>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</si>
  <si>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</si>
  <si>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</si>
  <si>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</si>
  <si>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</si>
  <si>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</si>
  <si>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</si>
  <si>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</si>
  <si>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</si>
  <si>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</si>
  <si>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</si>
  <si>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</si>
  <si>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</si>
  <si>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</si>
  <si>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</si>
  <si>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</si>
  <si>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</si>
  <si>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</si>
  <si>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</si>
  <si>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</si>
  <si>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</si>
  <si>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</si>
  <si>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</si>
  <si>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</si>
  <si>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</si>
  <si>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</si>
  <si>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</si>
  <si>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</si>
  <si>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</si>
  <si>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</si>
  <si>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</si>
  <si>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</si>
  <si>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</si>
  <si>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</si>
  <si>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</si>
  <si>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</si>
  <si>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</si>
  <si>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</si>
  <si>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</si>
  <si>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</si>
  <si>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</si>
  <si>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</si>
  <si>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</si>
  <si>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</si>
  <si>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</si>
  <si>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</si>
  <si>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</si>
  <si>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</si>
  <si>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</si>
  <si>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</si>
  <si>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</si>
  <si>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</si>
  <si>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</si>
  <si>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</si>
  <si>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</si>
  <si>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</si>
  <si>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</si>
  <si>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</si>
  <si>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</si>
  <si>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</si>
  <si>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</si>
  <si>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</si>
  <si>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</si>
  <si>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</si>
  <si>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</si>
  <si>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</si>
  <si>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</si>
  <si>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</si>
  <si>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</si>
  <si>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</si>
  <si>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</si>
  <si>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</si>
  <si>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</si>
  <si>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</si>
  <si>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</si>
  <si>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</si>
  <si>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</si>
  <si>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</si>
  <si>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</si>
  <si>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</si>
  <si>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</si>
  <si>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</si>
  <si>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</si>
  <si>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</si>
  <si>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</si>
  <si>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</si>
  <si>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</si>
  <si>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</si>
  <si>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</si>
  <si>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</si>
  <si>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</si>
  <si>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</si>
  <si>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</si>
  <si>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</si>
  <si>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</si>
  <si>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</si>
  <si>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</si>
  <si>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</si>
  <si>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</si>
  <si>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</si>
  <si>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</si>
  <si>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</si>
  <si>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</si>
  <si>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</si>
  <si>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</si>
  <si>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</si>
  <si>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</si>
  <si>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</si>
  <si>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</si>
  <si>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</si>
  <si>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</si>
  <si>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</si>
  <si>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</si>
  <si>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</si>
  <si>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</si>
  <si>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</si>
  <si>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</si>
  <si>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</si>
  <si>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</si>
  <si>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</si>
  <si>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</si>
  <si>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</si>
  <si>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</si>
  <si>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</si>
  <si>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</si>
  <si>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</si>
  <si>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</si>
  <si>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</si>
  <si>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</si>
  <si>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</si>
  <si>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</si>
  <si>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</si>
  <si>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</si>
  <si>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</si>
  <si>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</si>
  <si>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</si>
  <si>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</si>
  <si>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</si>
  <si>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</si>
  <si>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</si>
  <si>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</si>
  <si>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</si>
  <si>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</si>
  <si>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</si>
  <si>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</si>
  <si>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</si>
  <si>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</si>
  <si>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</si>
  <si>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</si>
  <si>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</si>
  <si>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</si>
  <si>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</si>
  <si>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</si>
  <si>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</si>
  <si>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</si>
  <si>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</si>
  <si>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</si>
  <si>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</si>
  <si>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</si>
  <si>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</si>
  <si>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</si>
  <si>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</si>
  <si>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</si>
  <si>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</si>
  <si>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</si>
  <si>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</si>
  <si>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</si>
  <si>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</si>
  <si>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</si>
  <si>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</si>
  <si>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</si>
  <si>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</si>
  <si>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</si>
  <si>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</si>
  <si>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</si>
  <si>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</si>
  <si>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</si>
  <si>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</si>
  <si>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</si>
  <si>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</si>
  <si>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</si>
  <si>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</si>
  <si>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</si>
  <si>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</si>
  <si>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</si>
  <si>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</si>
  <si>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</si>
  <si>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</si>
  <si>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</si>
  <si>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</si>
  <si>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</si>
  <si>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</si>
  <si>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</si>
  <si>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</si>
  <si>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</si>
  <si>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</si>
  <si>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</si>
  <si>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</si>
  <si>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</si>
  <si>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</si>
  <si>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</si>
  <si>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</si>
  <si>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</si>
  <si>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</si>
  <si>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</si>
  <si>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</si>
  <si>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</si>
  <si>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</si>
  <si>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</si>
  <si>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</si>
  <si>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</si>
  <si>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</si>
  <si>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</si>
  <si>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</si>
  <si>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</si>
  <si>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</si>
  <si>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</si>
  <si>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</si>
  <si>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</si>
  <si>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</si>
  <si>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</si>
  <si>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</si>
  <si>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</si>
  <si>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</si>
  <si>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</si>
  <si>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</si>
  <si>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</si>
  <si>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</si>
  <si>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</si>
  <si>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</si>
  <si>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</si>
  <si>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</si>
  <si>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</si>
  <si>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</si>
  <si>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</si>
  <si>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</si>
  <si>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</si>
  <si>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</si>
  <si>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</si>
  <si>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</si>
  <si>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</si>
  <si>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</si>
  <si>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</si>
  <si>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</si>
  <si>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</si>
  <si>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</si>
  <si>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</si>
  <si>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</si>
  <si>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</si>
  <si>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</si>
  <si>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</si>
  <si>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</si>
  <si>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</si>
  <si>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</si>
  <si>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</si>
  <si>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</si>
  <si>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</si>
  <si>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</si>
  <si>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</si>
  <si>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</si>
  <si>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</si>
  <si>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</si>
  <si>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</si>
  <si>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</si>
  <si>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</si>
  <si>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</si>
  <si>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</si>
  <si>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</si>
  <si>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</si>
  <si>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</si>
  <si>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</si>
  <si>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</si>
  <si>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</si>
  <si>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</si>
  <si>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</si>
  <si>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</si>
  <si>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</si>
  <si>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</si>
  <si>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</si>
  <si>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</si>
  <si>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</si>
  <si>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</si>
  <si>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</si>
  <si>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</si>
  <si>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</si>
  <si>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</si>
  <si>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</si>
  <si>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</si>
  <si>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</si>
  <si>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</si>
  <si>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</si>
  <si>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</si>
  <si>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</si>
  <si>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</si>
  <si>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</si>
  <si>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</si>
  <si>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</si>
  <si>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</si>
  <si>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</si>
  <si>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</si>
  <si>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</si>
  <si>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</si>
  <si>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</si>
  <si>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</si>
  <si>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</si>
  <si>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</si>
  <si>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</si>
  <si>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</si>
  <si>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</si>
  <si>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</si>
  <si>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</si>
  <si>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</si>
  <si>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</si>
  <si>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</si>
  <si>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</si>
  <si>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</si>
  <si>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</si>
  <si>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</si>
  <si>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</si>
  <si>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</si>
  <si>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</si>
  <si>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</si>
  <si>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</si>
  <si>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</si>
  <si>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</si>
  <si>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</si>
  <si>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</si>
  <si>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</si>
  <si>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</si>
  <si>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</si>
  <si>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</si>
  <si>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</si>
  <si>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</si>
  <si>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</si>
  <si>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</si>
  <si>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</si>
  <si>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</si>
  <si>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</si>
  <si>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</si>
  <si>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</si>
  <si>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</si>
  <si>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</si>
  <si>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</si>
  <si>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</si>
  <si>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</si>
  <si>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</si>
  <si>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</si>
  <si>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</si>
  <si>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</si>
  <si>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</si>
  <si>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</si>
  <si>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</si>
  <si>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</si>
  <si>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</si>
  <si>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</si>
  <si>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</si>
  <si>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</si>
  <si>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</si>
  <si>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</si>
  <si>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</si>
  <si>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</si>
  <si>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</si>
  <si>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</si>
  <si>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</si>
  <si>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</si>
  <si>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</si>
  <si>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</si>
  <si>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</si>
  <si>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</si>
  <si>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</si>
  <si>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</si>
  <si>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</si>
  <si>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</si>
  <si>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</si>
  <si>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</si>
  <si>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</si>
  <si>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</si>
  <si>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</si>
  <si>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</si>
  <si>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</si>
  <si>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</si>
  <si>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</si>
  <si>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</si>
  <si>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</si>
  <si>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</si>
  <si>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</si>
  <si>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</si>
  <si>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</si>
  <si>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</si>
  <si>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</si>
  <si>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</si>
  <si>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</si>
  <si>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</si>
  <si>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</si>
  <si>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</si>
  <si>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</si>
  <si>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</si>
  <si>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</si>
  <si>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</si>
  <si>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</si>
  <si>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</si>
  <si>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</si>
  <si>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</si>
  <si>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</si>
  <si>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</si>
  <si>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</si>
  <si>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</si>
  <si>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</si>
  <si>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</si>
  <si>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</si>
  <si>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</si>
  <si>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</si>
  <si>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</si>
  <si>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</si>
  <si>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</si>
  <si>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</si>
  <si>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</si>
  <si>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</si>
  <si>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</si>
  <si>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</si>
  <si>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</si>
  <si>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</si>
  <si>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</si>
  <si>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</si>
  <si>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</si>
  <si>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</si>
  <si>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</si>
  <si>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</si>
  <si>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</si>
  <si>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</si>
  <si>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</si>
  <si>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</si>
  <si>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</si>
  <si>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</si>
  <si>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</si>
  <si>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</si>
  <si>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</si>
  <si>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</si>
  <si>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</si>
  <si>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</si>
  <si>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</si>
  <si>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</si>
  <si>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</si>
  <si>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</si>
  <si>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</si>
  <si>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</si>
  <si>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</si>
  <si>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</si>
  <si>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</si>
  <si>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</si>
  <si>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</si>
  <si>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</si>
  <si>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</si>
  <si>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</si>
  <si>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</si>
  <si>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</si>
  <si>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</si>
  <si>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</si>
  <si>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</si>
  <si>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</si>
  <si>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</si>
  <si>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</si>
  <si>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</si>
  <si>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</si>
  <si>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</si>
  <si>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</si>
  <si>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</si>
  <si>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</si>
  <si>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</si>
  <si>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</si>
  <si>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</si>
  <si>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</si>
  <si>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</si>
  <si>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</si>
  <si>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</si>
  <si>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</si>
  <si>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</si>
  <si>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</si>
  <si>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</si>
  <si>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</si>
  <si>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</si>
  <si>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</si>
  <si>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</si>
  <si>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</si>
  <si>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</si>
  <si>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</si>
  <si>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</si>
  <si>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</si>
  <si>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</si>
  <si>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</si>
  <si>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</si>
  <si>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</si>
  <si>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</si>
  <si>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</si>
  <si>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</si>
  <si>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</si>
  <si>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</si>
  <si>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</si>
  <si>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</si>
  <si>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</si>
  <si>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</si>
  <si>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</si>
  <si>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</si>
  <si>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</si>
  <si>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</si>
  <si>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</si>
  <si>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</si>
  <si>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</si>
  <si>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</si>
  <si>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</si>
  <si>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</si>
  <si>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</si>
  <si>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</si>
  <si>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</si>
  <si>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</si>
  <si>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</si>
  <si>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</si>
  <si>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</si>
  <si>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</si>
  <si>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</si>
  <si>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</si>
  <si>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</si>
  <si>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</si>
  <si>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</si>
  <si>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</si>
  <si>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</si>
  <si>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</si>
  <si>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</si>
  <si>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</si>
  <si>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</si>
  <si>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</si>
  <si>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</si>
  <si>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</si>
  <si>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</si>
  <si>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</si>
  <si>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</si>
  <si>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</si>
  <si>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</si>
  <si>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</si>
  <si>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</si>
  <si>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</si>
  <si>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</si>
  <si>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</si>
  <si>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</si>
  <si>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</si>
  <si>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</si>
  <si>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</si>
  <si>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</si>
  <si>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</si>
  <si>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</si>
  <si>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</si>
  <si>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</si>
  <si>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</si>
  <si>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</si>
  <si>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</si>
  <si>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</si>
  <si>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</si>
  <si>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</si>
  <si>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</si>
  <si>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</si>
  <si>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</si>
  <si>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</si>
  <si>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</si>
  <si>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</si>
  <si>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</si>
  <si>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</si>
  <si>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</si>
  <si>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</si>
  <si>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</si>
  <si>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</si>
  <si>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</si>
  <si>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</si>
  <si>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</si>
  <si>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</si>
  <si>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</si>
  <si>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</si>
  <si>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</si>
  <si>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</si>
  <si>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</si>
  <si>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</si>
  <si>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</si>
  <si>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</si>
  <si>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</si>
  <si>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</si>
  <si>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</si>
  <si>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</si>
  <si>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</si>
  <si>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</si>
  <si>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</si>
  <si>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</si>
  <si>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</si>
  <si>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</si>
  <si>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</si>
  <si>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</si>
  <si>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</si>
  <si>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</si>
  <si>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</si>
  <si>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</si>
  <si>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</si>
  <si>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</si>
  <si>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</si>
  <si>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</si>
  <si>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</si>
  <si>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</si>
  <si>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</si>
  <si>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</si>
  <si>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</si>
  <si>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</si>
  <si>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</si>
  <si>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</si>
  <si>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</si>
  <si>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</si>
  <si>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</si>
  <si>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</si>
  <si>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</si>
  <si>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</si>
  <si>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</si>
  <si>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</si>
  <si>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</si>
  <si>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</si>
  <si>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</si>
  <si>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</si>
  <si>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</si>
  <si>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</si>
  <si>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</si>
  <si>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</si>
  <si>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</si>
  <si>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</si>
  <si>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</si>
  <si>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</si>
  <si>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</si>
  <si>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</si>
  <si>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</si>
  <si>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</si>
  <si>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</si>
  <si>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</si>
  <si>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</si>
  <si>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</si>
  <si>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</si>
  <si>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</si>
  <si>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</si>
  <si>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</si>
  <si>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</si>
  <si>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</si>
  <si>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</si>
  <si>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</si>
  <si>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</si>
  <si>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</si>
  <si>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</si>
  <si>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</si>
  <si>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</si>
  <si>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</si>
  <si>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</si>
  <si>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</si>
  <si>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</si>
  <si>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</si>
  <si>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</si>
  <si>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</si>
  <si>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</si>
  <si>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</si>
  <si>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</si>
  <si>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</si>
  <si>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</si>
  <si>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</si>
  <si>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</si>
  <si>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</si>
  <si>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</si>
  <si>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</si>
  <si>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</si>
  <si>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</si>
  <si>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</si>
  <si>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</si>
  <si>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</si>
  <si>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</si>
  <si>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</si>
  <si>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</si>
  <si>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</si>
  <si>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</si>
  <si>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</si>
  <si>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</si>
  <si>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</si>
  <si>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</si>
  <si>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</si>
  <si>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</si>
  <si>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</si>
  <si>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</si>
  <si>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</si>
  <si>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</si>
  <si>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</si>
  <si>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</si>
  <si>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</si>
  <si>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</si>
  <si>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</si>
  <si>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</si>
  <si>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</si>
  <si>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</si>
  <si>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</si>
  <si>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</si>
  <si>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</si>
  <si>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</si>
  <si>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</si>
  <si>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</si>
  <si>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</si>
  <si>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</si>
  <si>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</si>
  <si>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</si>
  <si>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</si>
  <si>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</si>
  <si>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</si>
  <si>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</si>
  <si>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</si>
  <si>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</si>
  <si>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</si>
  <si>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</si>
  <si>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</si>
  <si>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</si>
  <si>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</si>
  <si>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</si>
  <si>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</si>
  <si>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</si>
  <si>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</si>
  <si>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</si>
  <si>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</si>
  <si>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</si>
  <si>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</si>
  <si>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</si>
  <si>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</si>
  <si>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</si>
  <si>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</si>
  <si>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</si>
  <si>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</si>
  <si>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</si>
  <si>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</si>
  <si>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</si>
  <si>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</si>
  <si>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</si>
  <si>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</si>
  <si>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</si>
  <si>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</si>
  <si>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</si>
  <si>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</si>
  <si>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</si>
  <si>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</si>
  <si>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</si>
  <si>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</si>
  <si>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</si>
  <si>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</si>
  <si>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</si>
  <si>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</si>
  <si>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</si>
  <si>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</si>
  <si>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</si>
  <si>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</si>
  <si>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</si>
  <si>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</si>
  <si>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</si>
  <si>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</si>
  <si>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</si>
  <si>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</si>
  <si>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</si>
  <si>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</si>
  <si>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</si>
  <si>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</si>
  <si>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</si>
  <si>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</si>
  <si>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</si>
  <si>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</si>
  <si>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</si>
  <si>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</si>
  <si>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</si>
  <si>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</si>
  <si>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</si>
  <si>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</si>
  <si>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</si>
  <si>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</si>
  <si>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</si>
  <si>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</si>
  <si>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</si>
  <si>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</si>
  <si>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</si>
  <si>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</si>
  <si>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</si>
  <si>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</si>
  <si>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</si>
  <si>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</si>
  <si>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</si>
  <si>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</si>
  <si>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</si>
  <si>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</si>
  <si>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</si>
  <si>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</si>
  <si>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</si>
  <si>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</si>
  <si>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</si>
  <si>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</si>
  <si>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</si>
  <si>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</si>
  <si>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</si>
  <si>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</si>
  <si>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</si>
  <si>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</si>
  <si>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</si>
  <si>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</si>
  <si>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</si>
  <si>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</si>
  <si>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</si>
  <si>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</si>
  <si>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</si>
  <si>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</si>
  <si>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</si>
  <si>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</si>
  <si>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</si>
  <si>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</si>
  <si>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</si>
  <si>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</si>
  <si>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</si>
  <si>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</si>
  <si>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</si>
  <si>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</si>
  <si>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</si>
  <si>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</si>
  <si>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</si>
  <si>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</si>
  <si>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</si>
  <si>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</si>
  <si>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</si>
  <si>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</si>
  <si>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</si>
  <si>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</si>
  <si>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</si>
  <si>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</si>
  <si>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</si>
  <si>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</si>
  <si>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</si>
  <si>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</si>
  <si>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</si>
  <si>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</si>
  <si>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</si>
  <si>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</si>
  <si>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</si>
  <si>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</si>
  <si>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</si>
  <si>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</si>
  <si>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</si>
  <si>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</si>
  <si>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</si>
  <si>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</si>
  <si>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</si>
  <si>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</si>
  <si>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</si>
  <si>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</si>
  <si>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</si>
  <si>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</si>
  <si>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</si>
  <si>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</si>
  <si>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</si>
  <si>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</si>
  <si>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</si>
  <si>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</si>
  <si>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</si>
  <si>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</si>
  <si>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</si>
  <si>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</si>
  <si>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</si>
  <si>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</si>
  <si>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</si>
  <si>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</si>
  <si>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</si>
  <si>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</si>
  <si>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</si>
  <si>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</si>
  <si>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</si>
  <si>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</si>
  <si>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</si>
  <si>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</si>
  <si>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</si>
  <si>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</si>
  <si>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</si>
  <si>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</si>
  <si>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</si>
  <si>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</si>
  <si>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</si>
  <si>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</si>
  <si>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</si>
  <si>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</si>
  <si>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</si>
  <si>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</si>
  <si>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</si>
  <si>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</si>
  <si>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</si>
  <si>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</si>
  <si>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</si>
  <si>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</si>
  <si>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</si>
  <si>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</si>
  <si>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</si>
  <si>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</si>
  <si>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</si>
  <si>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</si>
  <si>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</si>
  <si>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</si>
  <si>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</si>
  <si>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</si>
  <si>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</si>
  <si>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</si>
  <si>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</si>
  <si>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</si>
  <si>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</si>
  <si>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</si>
  <si>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</si>
  <si>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</si>
  <si>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</si>
  <si>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</si>
  <si>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</si>
  <si>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</si>
  <si>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</si>
  <si>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</si>
  <si>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</si>
  <si>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</si>
  <si>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</si>
  <si>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</si>
  <si>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</si>
  <si>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</si>
  <si>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</si>
  <si>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</si>
  <si>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</si>
  <si>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</si>
  <si>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</si>
  <si>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</si>
  <si>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</si>
  <si>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</si>
  <si>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</si>
  <si>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</si>
  <si>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</si>
  <si>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</si>
  <si>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</si>
  <si>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</si>
  <si>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</si>
  <si>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</si>
  <si>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</si>
  <si>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</si>
  <si>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</si>
  <si>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</si>
  <si>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</si>
  <si>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</si>
  <si>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</si>
  <si>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</si>
  <si>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</si>
  <si>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</si>
  <si>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</si>
  <si>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</si>
  <si>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</si>
  <si>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</si>
  <si>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</si>
  <si>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</si>
  <si>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</si>
  <si>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</si>
  <si>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</si>
  <si>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</si>
  <si>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</si>
  <si>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</si>
  <si>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</si>
  <si>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</si>
  <si>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</si>
  <si>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</si>
  <si>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</si>
  <si>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</si>
  <si>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</si>
  <si>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</si>
  <si>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</si>
  <si>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</si>
  <si>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</si>
  <si>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</si>
  <si>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</si>
  <si>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</si>
  <si>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</si>
  <si>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</si>
  <si>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</si>
  <si>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</si>
  <si>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</si>
  <si>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</si>
  <si>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</si>
  <si>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</si>
  <si>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</si>
  <si>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</si>
  <si>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</si>
  <si>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</si>
  <si>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</si>
  <si>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</si>
  <si>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</si>
  <si>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</si>
  <si>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</si>
  <si>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</si>
  <si>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</si>
  <si>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</si>
  <si>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</si>
  <si>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</si>
  <si>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</si>
  <si>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</si>
  <si>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</si>
  <si>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</si>
  <si>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</si>
  <si>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</si>
  <si>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</si>
  <si>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</si>
  <si>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</si>
  <si>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</si>
  <si>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</si>
  <si>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</si>
  <si>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</si>
  <si>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</si>
  <si>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</si>
  <si>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</si>
  <si>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</si>
  <si>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</si>
  <si>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</si>
  <si>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</si>
  <si>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</si>
  <si>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</si>
  <si>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</si>
  <si>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</si>
  <si>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</si>
  <si>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</si>
  <si>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</si>
  <si>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</si>
  <si>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</si>
  <si>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</si>
  <si>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</si>
  <si>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</si>
  <si>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</si>
  <si>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</si>
  <si>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</si>
  <si>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</si>
  <si>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</si>
  <si>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</si>
  <si>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</si>
  <si>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</si>
  <si>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</si>
  <si>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</si>
  <si>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</si>
  <si>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</si>
  <si>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</si>
  <si>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</si>
  <si>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</si>
  <si>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</si>
  <si>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</si>
  <si>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</si>
  <si>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</si>
  <si>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</si>
  <si>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</si>
  <si>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</si>
  <si>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</si>
  <si>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</si>
  <si>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</si>
  <si>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</si>
  <si>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</si>
  <si>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</si>
  <si>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</si>
  <si>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</si>
  <si>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</si>
  <si>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</si>
  <si>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</si>
  <si>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</si>
  <si>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</si>
  <si>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</si>
  <si>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</si>
  <si>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</si>
  <si>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</si>
  <si>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</si>
  <si>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</si>
  <si>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</si>
  <si>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</si>
  <si>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</si>
  <si>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</si>
  <si>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</si>
  <si>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</si>
  <si>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</si>
  <si>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</si>
  <si>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</si>
  <si>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</si>
  <si>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</si>
  <si>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</si>
  <si>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</si>
  <si>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</si>
  <si>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</si>
  <si>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</si>
  <si>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</si>
  <si>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</si>
  <si>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</si>
  <si>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</si>
  <si>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</si>
  <si>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</si>
  <si>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</si>
  <si>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</si>
  <si>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</si>
  <si>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</si>
  <si>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</si>
  <si>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</si>
  <si>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</si>
  <si>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</si>
  <si>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</si>
  <si>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</si>
  <si>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</si>
  <si>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</si>
  <si>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</si>
  <si>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</si>
  <si>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</si>
  <si>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</si>
  <si>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</si>
  <si>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</si>
  <si>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</si>
  <si>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</si>
  <si>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</si>
  <si>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</si>
  <si>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</si>
  <si>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</si>
  <si>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</si>
  <si>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</si>
  <si>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</si>
  <si>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</si>
  <si>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</si>
  <si>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</si>
  <si>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</si>
  <si>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</si>
  <si>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</si>
  <si>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</si>
  <si>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</si>
  <si>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</si>
  <si>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</si>
  <si>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</si>
  <si>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</si>
  <si>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</si>
  <si>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</si>
  <si>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</si>
  <si>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</si>
  <si>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</si>
  <si>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</si>
  <si>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</si>
  <si>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</si>
  <si>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</si>
  <si>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</si>
  <si>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</si>
  <si>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</si>
  <si>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</si>
  <si>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</si>
  <si>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</si>
  <si>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</si>
  <si>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</si>
  <si>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</si>
  <si>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</si>
  <si>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</si>
  <si>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</si>
  <si>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</si>
  <si>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</si>
  <si>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</si>
  <si>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</si>
  <si>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</si>
  <si>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</si>
  <si>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</si>
  <si>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</si>
  <si>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</si>
  <si>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</si>
  <si>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</si>
  <si>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</si>
  <si>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</si>
  <si>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</si>
  <si>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</si>
  <si>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</si>
  <si>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</si>
  <si>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</si>
  <si>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</si>
  <si>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</si>
  <si>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</si>
  <si>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</si>
  <si>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</si>
  <si>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</si>
  <si>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</si>
  <si>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</si>
  <si>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</si>
  <si>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</si>
  <si>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</si>
  <si>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</si>
  <si>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</si>
  <si>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</si>
  <si>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</si>
  <si>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</si>
  <si>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</si>
  <si>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</si>
  <si>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</si>
  <si>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</si>
  <si>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</si>
  <si>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</si>
  <si>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</si>
  <si>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</si>
  <si>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</si>
  <si>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</si>
  <si>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</si>
  <si>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</si>
  <si>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</si>
  <si>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</si>
  <si>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</si>
  <si>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</si>
  <si>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</si>
  <si>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</si>
  <si>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</si>
  <si>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</si>
  <si>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</si>
  <si>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</si>
  <si>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</si>
  <si>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</si>
  <si>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</si>
  <si>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</si>
  <si>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</si>
  <si>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</si>
  <si>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</si>
  <si>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</si>
  <si>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</si>
  <si>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</si>
  <si>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</si>
  <si>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</si>
  <si>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</si>
  <si>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</si>
  <si>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</si>
  <si>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</si>
  <si>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</si>
  <si>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</si>
  <si>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</si>
  <si>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</si>
  <si>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</si>
  <si>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</si>
  <si>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</si>
  <si>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</si>
  <si>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</si>
  <si>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</si>
  <si>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</si>
  <si>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</si>
  <si>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</si>
  <si>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</si>
  <si>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</si>
  <si>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</si>
  <si>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</si>
  <si>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</si>
  <si>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</si>
  <si>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</si>
  <si>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</si>
  <si>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</si>
  <si>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</si>
  <si>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</si>
  <si>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</si>
  <si>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</si>
  <si>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</si>
  <si>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</si>
  <si>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</si>
  <si>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</si>
  <si>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</si>
  <si>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</si>
  <si>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</si>
  <si>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</si>
  <si>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</si>
  <si>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</si>
  <si>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</si>
  <si>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</si>
  <si>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</si>
  <si>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</si>
  <si>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</si>
  <si>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</si>
  <si>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</si>
  <si>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</si>
  <si>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</si>
  <si>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</si>
  <si>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</si>
  <si>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</si>
  <si>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</si>
  <si>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</si>
  <si>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</si>
  <si>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</si>
  <si>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</si>
  <si>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</si>
  <si>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</si>
  <si>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</si>
  <si>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</si>
  <si>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</si>
  <si>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</si>
  <si>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</si>
  <si>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</si>
  <si>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</si>
  <si>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</si>
  <si>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</si>
  <si>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</si>
  <si>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</si>
  <si>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</si>
  <si>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</si>
  <si>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</si>
  <si>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</si>
  <si>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</si>
  <si>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</si>
  <si>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</si>
  <si>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</si>
  <si>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</si>
  <si>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</si>
  <si>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</si>
  <si>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</si>
  <si>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</si>
  <si>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</si>
  <si>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</si>
  <si>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</si>
  <si>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</si>
  <si>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</si>
  <si>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</si>
  <si>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</si>
  <si>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</si>
  <si>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</si>
  <si>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</si>
  <si>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</si>
  <si>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</si>
  <si>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</si>
  <si>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</si>
  <si>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</si>
  <si>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</si>
  <si>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</si>
  <si>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</si>
  <si>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</si>
  <si>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</si>
  <si>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</si>
  <si>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</si>
  <si>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</si>
  <si>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</si>
  <si>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</si>
  <si>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</si>
  <si>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</si>
  <si>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</si>
  <si>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</si>
  <si>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</si>
  <si>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</si>
  <si>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</si>
  <si>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</si>
  <si>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</si>
  <si>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</si>
  <si>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</si>
  <si>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</si>
  <si>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</si>
  <si>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</si>
  <si>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</si>
  <si>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</si>
  <si>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</si>
  <si>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</si>
  <si>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</si>
  <si>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</si>
  <si>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</si>
  <si>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</si>
  <si>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</si>
  <si>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</si>
  <si>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</si>
  <si>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</si>
  <si>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</si>
  <si>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</si>
  <si>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</si>
  <si>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</si>
  <si>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</si>
  <si>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</si>
  <si>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</si>
  <si>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</si>
  <si>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</si>
  <si>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</si>
  <si>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</si>
  <si>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</si>
  <si>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</si>
  <si>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</si>
  <si>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</si>
  <si>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</si>
  <si>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</si>
  <si>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</si>
  <si>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</si>
  <si>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</si>
  <si>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</si>
  <si>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</si>
  <si>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</si>
  <si>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</si>
  <si>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</si>
  <si>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</si>
  <si>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</si>
  <si>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</si>
  <si>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</si>
  <si>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</si>
  <si>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</si>
  <si>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</si>
  <si>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</si>
  <si>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</si>
  <si>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</si>
  <si>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</si>
  <si>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</si>
  <si>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</si>
  <si>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</si>
  <si>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</si>
  <si>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</si>
  <si>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</si>
  <si>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</si>
  <si>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</si>
  <si>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</si>
  <si>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</si>
  <si>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</si>
  <si>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</si>
  <si>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</si>
  <si>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</si>
  <si>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</si>
  <si>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</si>
  <si>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</si>
  <si>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</si>
  <si>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</si>
  <si>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</si>
  <si>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</si>
  <si>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</si>
  <si>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</si>
  <si>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</si>
  <si>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</si>
  <si>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</si>
  <si>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</si>
  <si>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</si>
  <si>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</si>
  <si>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</si>
  <si>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</si>
  <si>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</si>
  <si>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</si>
  <si>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</si>
  <si>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</si>
  <si>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</si>
  <si>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</si>
  <si>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</si>
  <si>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</si>
  <si>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</si>
  <si>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</si>
  <si>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</si>
  <si>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</si>
  <si>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</si>
  <si>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</si>
  <si>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</si>
  <si>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</si>
  <si>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</si>
  <si>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</si>
  <si>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</si>
  <si>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</si>
  <si>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</si>
  <si>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</si>
  <si>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</si>
  <si>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</si>
  <si>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</si>
  <si>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</si>
  <si>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</si>
  <si>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</si>
  <si>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</si>
  <si>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</si>
  <si>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</si>
  <si>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</si>
  <si>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</si>
  <si>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</si>
  <si>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</si>
  <si>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</si>
  <si>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</si>
  <si>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</si>
  <si>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</si>
  <si>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</si>
  <si>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</si>
  <si>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</si>
  <si>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</si>
  <si>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</si>
  <si>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</si>
  <si>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</si>
  <si>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</si>
  <si>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</si>
  <si>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</si>
  <si>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</si>
  <si>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</si>
  <si>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</si>
  <si>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</si>
  <si>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</si>
  <si>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</si>
  <si>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</si>
  <si>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</si>
  <si>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</si>
  <si>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</si>
  <si>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</si>
  <si>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</si>
  <si>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</si>
  <si>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</si>
  <si>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</si>
  <si>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</si>
  <si>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</si>
  <si>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</si>
  <si>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</si>
  <si>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</si>
  <si>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</si>
  <si>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</si>
  <si>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</si>
  <si>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</si>
  <si>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</si>
  <si>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</si>
  <si>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</si>
  <si>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</si>
  <si>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</si>
  <si>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</si>
  <si>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</si>
  <si>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</si>
  <si>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</si>
  <si>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</si>
  <si>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</si>
  <si>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</si>
  <si>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</si>
  <si>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</si>
  <si>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</si>
  <si>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</si>
  <si>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</si>
  <si>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</si>
  <si>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</si>
  <si>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</si>
  <si>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</si>
  <si>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</si>
  <si>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</si>
  <si>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</si>
  <si>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</si>
  <si>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</si>
  <si>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</si>
  <si>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</si>
  <si>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</si>
  <si>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</si>
  <si>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</si>
  <si>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</si>
  <si>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</si>
  <si>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</si>
  <si>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</si>
  <si>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</si>
  <si>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</si>
  <si>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</si>
  <si>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</si>
  <si>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</si>
  <si>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</si>
  <si>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</si>
  <si>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</si>
  <si>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</si>
  <si>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</si>
  <si>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</si>
  <si>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</si>
  <si>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</si>
  <si>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</si>
  <si>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</si>
  <si>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</si>
  <si>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</si>
  <si>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</si>
  <si>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</si>
  <si>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</si>
  <si>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</si>
  <si>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</si>
  <si>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</si>
  <si>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</si>
  <si>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</si>
  <si>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</si>
  <si>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</si>
  <si>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</si>
  <si>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</si>
  <si>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</si>
  <si>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</si>
  <si>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</si>
  <si>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</si>
  <si>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</si>
  <si>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</si>
  <si>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</si>
  <si>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</si>
  <si>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</si>
  <si>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</si>
  <si>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</si>
  <si>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</si>
  <si>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</si>
  <si>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</si>
  <si>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</si>
  <si>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</si>
  <si>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</si>
  <si>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</si>
  <si>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</si>
  <si>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</si>
  <si>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</si>
  <si>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</si>
  <si>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</si>
  <si>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</si>
  <si>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</si>
  <si>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</si>
  <si>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</si>
  <si>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</si>
  <si>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</si>
  <si>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</si>
  <si>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</si>
  <si>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</si>
  <si>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</si>
  <si>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</si>
  <si>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</si>
  <si>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</si>
  <si>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</si>
  <si>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</si>
  <si>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</si>
  <si>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</si>
  <si>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</si>
  <si>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</si>
  <si>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</si>
  <si>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</si>
  <si>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</si>
  <si>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</si>
  <si>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</si>
  <si>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</si>
  <si>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</si>
  <si>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</si>
  <si>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</si>
  <si>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</si>
  <si>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</si>
  <si>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</si>
  <si>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</si>
  <si>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</si>
  <si>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</si>
  <si>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</si>
  <si>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</si>
  <si>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</si>
  <si>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</si>
  <si>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</si>
  <si>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</si>
  <si>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</si>
  <si>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</si>
  <si>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</si>
  <si>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</si>
  <si>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</si>
  <si>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</si>
  <si>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</si>
  <si>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</si>
  <si>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</si>
  <si>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</si>
  <si>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</si>
  <si>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</si>
  <si>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</si>
  <si>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</si>
  <si>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</si>
  <si>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</si>
  <si>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</si>
  <si>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</si>
  <si>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</si>
  <si>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</si>
  <si>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</si>
  <si>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</si>
  <si>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</si>
  <si>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</si>
  <si>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</si>
  <si>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</si>
  <si>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</si>
  <si>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</si>
  <si>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</si>
  <si>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</si>
  <si>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</si>
  <si>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</si>
  <si>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</si>
  <si>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</si>
  <si>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</si>
  <si>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</si>
  <si>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</si>
  <si>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</si>
  <si>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</si>
  <si>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</si>
  <si>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</si>
  <si>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</si>
  <si>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</si>
  <si>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</si>
  <si>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</si>
  <si>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</si>
  <si>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</si>
  <si>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</si>
  <si>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</si>
  <si>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</si>
  <si>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</si>
  <si>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</si>
  <si>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</si>
  <si>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</si>
  <si>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</si>
  <si>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</si>
  <si>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</si>
  <si>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</si>
  <si>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</si>
  <si>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</si>
  <si>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</si>
  <si>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</si>
  <si>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</si>
  <si>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</si>
  <si>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</si>
  <si>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</si>
  <si>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</si>
  <si>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</si>
  <si>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</si>
  <si>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</si>
  <si>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</si>
  <si>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</si>
  <si>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</si>
  <si>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</si>
  <si>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</si>
  <si>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</si>
  <si>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</si>
  <si>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</si>
  <si>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</si>
  <si>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</si>
  <si>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</si>
  <si>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</si>
  <si>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</si>
  <si>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</si>
  <si>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</si>
  <si>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</si>
  <si>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</si>
  <si>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</si>
  <si>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</si>
  <si>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</si>
  <si>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</si>
  <si>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</si>
  <si>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</si>
  <si>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</si>
  <si>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</si>
  <si>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</si>
  <si>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</si>
  <si>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</si>
  <si>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</si>
  <si>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</si>
  <si>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</si>
  <si>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</si>
  <si>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</si>
  <si>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</si>
  <si>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</si>
  <si>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</si>
  <si>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</si>
  <si>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</si>
  <si>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</si>
  <si>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</si>
  <si>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</si>
  <si>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</si>
  <si>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</si>
  <si>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</si>
  <si>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</si>
  <si>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</si>
  <si>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</si>
  <si>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</si>
  <si>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</si>
  <si>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</si>
  <si>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</si>
  <si>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</si>
  <si>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</si>
  <si>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</si>
  <si>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</si>
  <si>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</si>
  <si>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</si>
  <si>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</si>
  <si>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</si>
  <si>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</si>
  <si>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</si>
  <si>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</si>
  <si>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</si>
  <si>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</si>
  <si>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</si>
  <si>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</si>
  <si>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</si>
  <si>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</si>
  <si>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</si>
  <si>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</si>
  <si>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</si>
  <si>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</si>
  <si>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</si>
  <si>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</si>
  <si>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</si>
  <si>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</si>
  <si>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</si>
  <si>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</si>
  <si>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</si>
  <si>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</si>
  <si>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</si>
  <si>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</si>
  <si>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</si>
  <si>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</si>
  <si>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</si>
  <si>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</si>
  <si>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</si>
  <si>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</si>
  <si>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</si>
  <si>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</si>
  <si>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</si>
  <si>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</si>
  <si>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</si>
  <si>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</si>
  <si>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</si>
  <si>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</si>
  <si>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</si>
  <si>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</si>
  <si>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</si>
  <si>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</si>
  <si>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</si>
  <si>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</si>
  <si>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</si>
  <si>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</si>
  <si>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</si>
  <si>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</si>
  <si>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</si>
  <si>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</si>
  <si>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</si>
  <si>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</si>
  <si>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</si>
  <si>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</si>
  <si>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</si>
  <si>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</si>
  <si>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</si>
  <si>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</si>
  <si>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</si>
  <si>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</si>
  <si>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</si>
  <si>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</si>
  <si>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</si>
  <si>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</si>
  <si>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</si>
  <si>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</si>
  <si>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</si>
  <si>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</si>
  <si>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</si>
  <si>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</si>
  <si>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</si>
  <si>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</si>
  <si>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</si>
  <si>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</si>
  <si>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</si>
  <si>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</si>
  <si>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</si>
  <si>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</si>
  <si>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</si>
  <si>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</si>
  <si>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</si>
  <si>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</si>
  <si>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</si>
  <si>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</si>
  <si>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</si>
  <si>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</si>
  <si>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</si>
  <si>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</si>
  <si>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</si>
  <si>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</si>
  <si>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</si>
  <si>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</si>
  <si>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</si>
  <si>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</si>
  <si>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</si>
  <si>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</si>
  <si>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</si>
  <si>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</si>
  <si>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</si>
  <si>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</si>
  <si>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</si>
  <si>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</si>
  <si>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</si>
  <si>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</si>
  <si>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</si>
  <si>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</si>
  <si>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</si>
  <si>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</si>
  <si>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</si>
  <si>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</si>
  <si>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</si>
  <si>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</si>
  <si>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</si>
  <si>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</si>
  <si>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</si>
  <si>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</si>
  <si>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</si>
  <si>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</si>
  <si>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</si>
  <si>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</si>
  <si>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</si>
  <si>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</si>
  <si>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</si>
  <si>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</si>
  <si>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</si>
  <si>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</si>
  <si>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</si>
  <si>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</si>
  <si>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</si>
  <si>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</si>
  <si>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</si>
  <si>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</si>
  <si>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</si>
  <si>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</si>
  <si>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</si>
  <si>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</si>
  <si>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</si>
  <si>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</si>
  <si>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</si>
  <si>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</si>
  <si>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</si>
  <si>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</si>
  <si>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</si>
  <si>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</si>
  <si>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</si>
  <si>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</si>
  <si>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</si>
  <si>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</si>
  <si>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</si>
  <si>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</si>
  <si>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</si>
  <si>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</si>
  <si>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</si>
  <si>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</si>
  <si>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</si>
  <si>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</si>
  <si>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</si>
  <si>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</si>
  <si>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</si>
  <si>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</si>
  <si>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</si>
  <si>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</si>
  <si>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</si>
  <si>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</si>
  <si>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</si>
  <si>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</si>
  <si>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</si>
  <si>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</si>
  <si>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</si>
  <si>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</si>
  <si>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</si>
  <si>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</si>
  <si>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</si>
  <si>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</si>
  <si>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</si>
  <si>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</si>
  <si>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</si>
  <si>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</si>
  <si>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</si>
  <si>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</si>
  <si>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</si>
  <si>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</si>
  <si>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</si>
  <si>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</si>
  <si>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</si>
  <si>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</si>
  <si>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</si>
  <si>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</si>
  <si>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</si>
  <si>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</si>
  <si>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</si>
  <si>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</si>
  <si>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</si>
  <si>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</si>
  <si>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</si>
  <si>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</si>
  <si>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</si>
  <si>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</si>
  <si>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</si>
  <si>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</si>
  <si>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</si>
  <si>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</si>
  <si>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</si>
  <si>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</si>
  <si>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</si>
  <si>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</si>
  <si>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</si>
  <si>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</si>
  <si>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</si>
  <si>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</si>
  <si>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</si>
  <si>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</si>
  <si>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</si>
  <si>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</si>
  <si>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</si>
  <si>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</si>
  <si>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</si>
  <si>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</si>
  <si>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</si>
  <si>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</si>
  <si>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</si>
  <si>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</si>
  <si>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</si>
  <si>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</si>
  <si>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</si>
  <si>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</si>
  <si>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</si>
  <si>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</si>
  <si>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</si>
  <si>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</si>
  <si>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</si>
  <si>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</si>
  <si>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</si>
  <si>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</si>
  <si>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</si>
  <si>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</si>
  <si>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</si>
  <si>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</si>
  <si>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</si>
  <si>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</si>
  <si>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</si>
  <si>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</si>
  <si>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</si>
  <si>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</si>
  <si>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</si>
  <si>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</si>
  <si>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</si>
  <si>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</si>
  <si>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</si>
  <si>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</si>
  <si>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</si>
  <si>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</si>
  <si>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</si>
  <si>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</si>
  <si>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</si>
  <si>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</si>
  <si>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</si>
  <si>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</si>
  <si>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</si>
  <si>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</si>
  <si>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</si>
  <si>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</si>
  <si>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</si>
  <si>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</si>
  <si>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</si>
  <si>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</si>
  <si>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</si>
  <si>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</si>
  <si>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</si>
  <si>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</si>
  <si>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</si>
  <si>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</si>
  <si>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</si>
  <si>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</si>
  <si>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</si>
  <si>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</si>
  <si>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</si>
  <si>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</si>
  <si>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</si>
  <si>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</si>
  <si>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</si>
  <si>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</si>
  <si>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</si>
  <si>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</si>
  <si>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</si>
  <si>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</si>
  <si>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</si>
  <si>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</si>
  <si>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</si>
  <si>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</si>
  <si>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</si>
  <si>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</si>
  <si>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</si>
  <si>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</si>
  <si>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</si>
  <si>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</si>
  <si>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</si>
  <si>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</si>
  <si>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</si>
  <si>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</si>
  <si>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</si>
  <si>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</si>
  <si>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</si>
  <si>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</si>
  <si>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</si>
  <si>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</si>
  <si>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</si>
  <si>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</si>
  <si>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</si>
  <si>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</si>
  <si>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</si>
  <si>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</si>
  <si>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</si>
  <si>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</si>
  <si>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</si>
  <si>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</si>
  <si>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</si>
  <si>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</si>
  <si>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</si>
  <si>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</si>
  <si>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</si>
  <si>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</si>
  <si>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</si>
  <si>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</si>
  <si>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</si>
  <si>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</si>
  <si>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</si>
  <si>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</si>
  <si>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</si>
  <si>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</si>
  <si>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</si>
  <si>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</si>
  <si>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</si>
  <si>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</si>
  <si>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</si>
  <si>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</si>
  <si>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</si>
  <si>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</si>
  <si>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</si>
  <si>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</si>
  <si>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</si>
  <si>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</si>
  <si>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</si>
  <si>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</si>
  <si>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</si>
  <si>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</si>
  <si>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</si>
  <si>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</si>
  <si>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</si>
  <si>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</si>
  <si>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</si>
  <si>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</si>
  <si>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</si>
  <si>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</si>
  <si>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</si>
  <si>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</si>
  <si>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</si>
  <si>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</si>
  <si>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</si>
  <si>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</si>
  <si>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</si>
  <si>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</si>
  <si>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</si>
  <si>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</si>
  <si>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</si>
  <si>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</si>
  <si>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</si>
  <si>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</si>
  <si>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</si>
  <si>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</si>
  <si>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</si>
  <si>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</si>
  <si>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</si>
  <si>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</si>
  <si>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</si>
  <si>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</si>
  <si>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</si>
  <si>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</si>
  <si>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</si>
  <si>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</si>
  <si>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</si>
  <si>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</si>
  <si>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</si>
  <si>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</si>
  <si>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</si>
  <si>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</si>
  <si>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</si>
  <si>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</si>
  <si>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</si>
  <si>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</si>
  <si>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</si>
  <si>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</si>
  <si>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</si>
  <si>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</si>
  <si>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</si>
  <si>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</si>
  <si>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</si>
  <si>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</si>
  <si>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</si>
  <si>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</si>
  <si>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</si>
  <si>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</si>
  <si>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</si>
  <si>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</si>
  <si>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</si>
  <si>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</si>
  <si>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</si>
  <si>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</si>
  <si>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</si>
  <si>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</si>
  <si>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</si>
  <si>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</si>
  <si>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</si>
  <si>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</si>
  <si>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</si>
  <si>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</si>
  <si>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</si>
  <si>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</si>
  <si>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</si>
  <si>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</si>
  <si>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</si>
  <si>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</si>
  <si>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</si>
  <si>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</si>
  <si>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</si>
  <si>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</si>
  <si>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</si>
  <si>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</si>
  <si>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</si>
  <si>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</si>
  <si>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</si>
  <si>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</si>
  <si>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</si>
  <si>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</si>
  <si>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</si>
  <si>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</si>
  <si>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</si>
  <si>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</si>
  <si>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</si>
  <si>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</si>
  <si>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</si>
  <si>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</si>
  <si>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</si>
  <si>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</si>
  <si>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</si>
  <si>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</si>
  <si>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</si>
  <si>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</si>
  <si>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</si>
  <si>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</si>
  <si>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</si>
  <si>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</si>
  <si>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</si>
  <si>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</si>
  <si>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</si>
  <si>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</si>
  <si>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</si>
  <si>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</si>
  <si>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</si>
  <si>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</si>
  <si>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</si>
  <si>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</si>
  <si>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</si>
  <si>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</si>
  <si>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</si>
  <si>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</si>
  <si>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</si>
  <si>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</si>
  <si>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</si>
  <si>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</si>
  <si>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</si>
  <si>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</si>
  <si>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</si>
  <si>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</si>
  <si>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</si>
  <si>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</si>
  <si>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</si>
  <si>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</si>
  <si>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</si>
  <si>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</si>
  <si>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</si>
  <si>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</si>
  <si>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</si>
  <si>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</si>
  <si>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</si>
  <si>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</si>
  <si>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</si>
  <si>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</si>
  <si>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</si>
  <si>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</si>
  <si>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</si>
  <si>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</si>
  <si>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</si>
  <si>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</si>
  <si>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</si>
  <si>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</si>
  <si>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</si>
  <si>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</si>
  <si>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</si>
  <si>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</si>
  <si>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</si>
  <si>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</si>
  <si>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</si>
  <si>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</si>
  <si>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</si>
  <si>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</si>
  <si>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</si>
  <si>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</si>
  <si>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</si>
  <si>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</si>
  <si>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</si>
  <si>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</si>
  <si>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</si>
  <si>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</si>
  <si>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</si>
  <si>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</si>
  <si>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</si>
  <si>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</si>
  <si>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</si>
  <si>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</si>
  <si>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</si>
  <si>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</si>
  <si>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</si>
  <si>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</si>
  <si>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</si>
  <si>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</si>
  <si>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</si>
  <si>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</si>
  <si>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</si>
  <si>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</si>
  <si>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</si>
  <si>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</si>
  <si>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</si>
  <si>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</si>
  <si>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</si>
  <si>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</si>
  <si>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</si>
  <si>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</si>
  <si>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</si>
  <si>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</si>
  <si>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</si>
  <si>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</si>
  <si>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</si>
  <si>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</si>
  <si>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</si>
  <si>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</si>
  <si>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</si>
  <si>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</si>
  <si>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</si>
  <si>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</si>
  <si>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</si>
  <si>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</si>
  <si>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</si>
  <si>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</si>
  <si>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</si>
  <si>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</si>
  <si>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</si>
  <si>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</si>
  <si>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</si>
  <si>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</si>
  <si>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</si>
  <si>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</si>
  <si>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</si>
  <si>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</si>
  <si>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</si>
  <si>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</si>
  <si>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</si>
  <si>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</si>
  <si>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</si>
  <si>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</si>
  <si>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</si>
  <si>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</si>
  <si>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</si>
  <si>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</si>
  <si>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</si>
  <si>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</si>
  <si>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</si>
  <si>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</si>
  <si>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</si>
  <si>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</si>
  <si>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</si>
  <si>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</si>
  <si>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</si>
  <si>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</si>
  <si>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</si>
  <si>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</si>
  <si>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</si>
  <si>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</si>
  <si>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</si>
  <si>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</si>
  <si>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</si>
  <si>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</si>
  <si>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</si>
  <si>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</si>
  <si>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</si>
  <si>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</si>
  <si>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</si>
  <si>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</si>
  <si>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</si>
  <si>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</si>
  <si>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</si>
  <si>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</si>
  <si>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</si>
  <si>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</si>
  <si>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</si>
  <si>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</si>
  <si>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</si>
  <si>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</si>
  <si>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</si>
  <si>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</si>
  <si>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</si>
  <si>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</si>
  <si>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</si>
  <si>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</si>
  <si>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</si>
  <si>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</si>
  <si>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</si>
  <si>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</si>
  <si>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</si>
  <si>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</si>
  <si>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</si>
  <si>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</si>
  <si>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</si>
  <si>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</si>
  <si>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</si>
  <si>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</si>
  <si>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</si>
  <si>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</si>
  <si>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</si>
  <si>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</si>
  <si>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</si>
  <si>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</si>
  <si>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</si>
  <si>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</si>
  <si>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</si>
  <si>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</si>
  <si>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</si>
  <si>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</si>
  <si>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</si>
  <si>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</si>
  <si>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</si>
  <si>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</si>
  <si>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</si>
  <si>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</si>
  <si>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</si>
  <si>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</si>
  <si>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</si>
  <si>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</si>
  <si>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</si>
  <si>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</si>
  <si>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</si>
  <si>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</si>
  <si>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</si>
  <si>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</si>
  <si>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</si>
  <si>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</si>
  <si>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</si>
  <si>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</si>
  <si>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</si>
  <si>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</si>
  <si>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</si>
  <si>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</si>
  <si>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</si>
  <si>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</si>
  <si>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</si>
  <si>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</si>
  <si>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</si>
  <si>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</si>
  <si>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</si>
  <si>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</si>
  <si>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</si>
  <si>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</si>
  <si>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</si>
  <si>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</si>
  <si>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</si>
  <si>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</si>
  <si>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</si>
  <si>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</si>
  <si>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</si>
  <si>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</si>
  <si>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</si>
  <si>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</si>
  <si>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</si>
  <si>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</si>
  <si>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</si>
  <si>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</si>
  <si>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</si>
  <si>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</si>
  <si>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</si>
  <si>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</si>
  <si>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</si>
  <si>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</si>
  <si>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</si>
  <si>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</si>
  <si>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</si>
  <si>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</si>
  <si>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</si>
  <si>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</si>
  <si>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</si>
  <si>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</si>
  <si>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</si>
  <si>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</si>
  <si>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</si>
  <si>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</si>
  <si>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</si>
  <si>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</si>
  <si>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</si>
  <si>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</si>
  <si>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</si>
  <si>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</si>
  <si>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</si>
  <si>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</si>
  <si>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</si>
  <si>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</si>
  <si>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</si>
  <si>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</si>
  <si>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</si>
  <si>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</si>
  <si>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</si>
  <si>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</si>
  <si>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</si>
  <si>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</si>
  <si>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</si>
  <si>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</si>
  <si>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</si>
  <si>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</si>
  <si>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</si>
  <si>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</si>
  <si>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</si>
  <si>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</si>
  <si>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</si>
  <si>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</si>
  <si>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</si>
  <si>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</si>
  <si>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</si>
  <si>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</si>
  <si>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</si>
  <si>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</si>
  <si>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</si>
  <si>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</si>
  <si>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</si>
  <si>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</si>
  <si>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</si>
  <si>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</si>
  <si>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</si>
  <si>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</si>
  <si>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</si>
  <si>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</si>
  <si>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</si>
  <si>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</si>
  <si>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</si>
  <si>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</si>
  <si>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</si>
  <si>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</si>
  <si>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</si>
  <si>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</si>
  <si>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</si>
  <si>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</si>
  <si>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</si>
  <si>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</si>
  <si>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</si>
  <si>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</si>
  <si>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</si>
  <si>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</si>
  <si>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</si>
  <si>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</si>
  <si>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</si>
  <si>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</si>
  <si>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</si>
  <si>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</si>
  <si>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</si>
  <si>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</si>
  <si>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</si>
  <si>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</si>
  <si>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</si>
  <si>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</si>
  <si>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</si>
  <si>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</si>
  <si>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</si>
  <si>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</si>
  <si>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</si>
  <si>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</si>
  <si>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</si>
  <si>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</si>
  <si>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</si>
  <si>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</si>
  <si>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</si>
  <si>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</si>
  <si>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</si>
  <si>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</si>
  <si>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</si>
  <si>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</si>
  <si>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</si>
  <si>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</si>
  <si>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</si>
  <si>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</si>
  <si>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</si>
  <si>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</si>
  <si>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</si>
  <si>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</si>
  <si>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</si>
  <si>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</si>
  <si>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</si>
  <si>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</si>
  <si>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</si>
  <si>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</si>
  <si>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</si>
  <si>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</si>
  <si>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</si>
  <si>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</si>
  <si>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</si>
  <si>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</si>
  <si>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</si>
  <si>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</si>
  <si>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</si>
  <si>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</si>
  <si>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</si>
  <si>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</si>
  <si>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</si>
  <si>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</si>
  <si>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</si>
  <si>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</si>
  <si>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</si>
  <si>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</si>
  <si>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</si>
  <si>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</si>
  <si>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</si>
  <si>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</si>
  <si>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</si>
  <si>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</si>
  <si>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</si>
  <si>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</si>
  <si>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</si>
  <si>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</si>
  <si>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</si>
  <si>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</si>
  <si>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</si>
  <si>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</si>
  <si>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</si>
  <si>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</si>
  <si>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</si>
  <si>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</si>
  <si>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</si>
  <si>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</si>
  <si>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</si>
  <si>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</si>
  <si>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</si>
  <si>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</si>
  <si>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</si>
  <si>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</si>
  <si>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</si>
  <si>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</si>
  <si>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</si>
  <si>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</si>
  <si>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</si>
  <si>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</si>
  <si>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</si>
  <si>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</si>
  <si>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</si>
  <si>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</si>
  <si>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</si>
  <si>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</si>
  <si>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</si>
  <si>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</si>
  <si>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</si>
  <si>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</si>
  <si>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</si>
  <si>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</si>
  <si>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</si>
  <si>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</si>
  <si>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</si>
  <si>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</si>
  <si>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</si>
  <si>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</si>
  <si>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</si>
  <si>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</si>
  <si>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</si>
  <si>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</si>
  <si>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</si>
  <si>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</si>
  <si>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</si>
  <si>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</si>
  <si>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</si>
  <si>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</si>
  <si>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</si>
  <si>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</si>
  <si>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</si>
  <si>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</si>
  <si>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</si>
  <si>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</si>
  <si>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</si>
  <si>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</si>
  <si>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</si>
  <si>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</si>
  <si>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</si>
  <si>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</si>
  <si>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</si>
  <si>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</si>
  <si>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</si>
  <si>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</si>
  <si>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</si>
  <si>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</si>
  <si>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</si>
  <si>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</si>
  <si>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</si>
  <si>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</si>
  <si>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</si>
  <si>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</si>
  <si>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</si>
  <si>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</si>
  <si>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</si>
  <si>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</si>
  <si>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</si>
  <si>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</si>
  <si>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</si>
  <si>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</si>
  <si>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</si>
  <si>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</si>
  <si>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</si>
  <si>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</si>
  <si>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</si>
  <si>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</si>
  <si>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</si>
  <si>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</si>
  <si>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</si>
  <si>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</si>
  <si>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</si>
  <si>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</si>
  <si>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</si>
  <si>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</si>
  <si>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</si>
  <si>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</si>
  <si>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</si>
  <si>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</si>
  <si>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</si>
  <si>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</si>
  <si>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</si>
  <si>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</si>
  <si>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</si>
  <si>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</si>
  <si>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</si>
  <si>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</si>
  <si>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</si>
  <si>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</si>
  <si>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</si>
  <si>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</si>
  <si>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</si>
  <si>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</si>
  <si>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</si>
  <si>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</si>
  <si>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</si>
  <si>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</si>
  <si>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</si>
  <si>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</si>
  <si>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</si>
  <si>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</si>
  <si>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</si>
  <si>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</si>
  <si>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</si>
  <si>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</si>
  <si>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</si>
  <si>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</si>
  <si>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</si>
  <si>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</si>
  <si>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</si>
  <si>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</si>
  <si>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</si>
  <si>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</si>
  <si>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</si>
  <si>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</si>
  <si>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</si>
  <si>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</si>
  <si>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</si>
  <si>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</si>
  <si>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</si>
  <si>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</si>
  <si>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</si>
  <si>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</si>
  <si>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</si>
  <si>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</si>
  <si>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</si>
  <si>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</si>
  <si>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</si>
  <si>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</si>
  <si>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</si>
  <si>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</si>
  <si>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</si>
  <si>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</si>
  <si>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</si>
  <si>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</si>
  <si>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</si>
  <si>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</si>
  <si>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</si>
  <si>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</si>
  <si>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</si>
  <si>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</si>
  <si>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</si>
  <si>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</si>
  <si>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</si>
  <si>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</si>
  <si>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</si>
  <si>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</si>
  <si>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</si>
  <si>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</si>
  <si>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</si>
  <si>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</si>
  <si>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</si>
  <si>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</si>
  <si>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</si>
  <si>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</si>
  <si>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</si>
  <si>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</si>
  <si>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</si>
  <si>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</si>
  <si>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</si>
  <si>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</si>
  <si>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</si>
  <si>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</si>
  <si>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</si>
  <si>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</si>
  <si>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</si>
  <si>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</si>
  <si>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</si>
  <si>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</si>
  <si>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</si>
  <si>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</si>
  <si>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</si>
  <si>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</si>
  <si>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</si>
  <si>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</si>
  <si>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</si>
  <si>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</si>
  <si>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</si>
  <si>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</si>
  <si>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</si>
  <si>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</si>
  <si>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</si>
  <si>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</si>
  <si>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</si>
  <si>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</si>
  <si>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</si>
  <si>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</si>
  <si>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</si>
  <si>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</si>
  <si>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</si>
  <si>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</si>
  <si>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</si>
  <si>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</si>
  <si>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</si>
  <si>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</si>
  <si>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</si>
  <si>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</si>
  <si>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</si>
  <si>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</si>
  <si>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</si>
  <si>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</si>
  <si>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</si>
  <si>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</si>
  <si>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</si>
  <si>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</si>
  <si>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</si>
  <si>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</si>
  <si>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</si>
  <si>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</si>
  <si>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</si>
  <si>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</si>
  <si>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</si>
  <si>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</si>
  <si>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</si>
  <si>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</si>
  <si>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</si>
  <si>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</si>
  <si>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</si>
  <si>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</si>
  <si>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</si>
  <si>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</si>
  <si>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</si>
  <si>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</si>
  <si>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</si>
  <si>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</si>
  <si>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</si>
  <si>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</si>
  <si>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</si>
  <si>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</si>
  <si>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</si>
  <si>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</si>
  <si>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</si>
  <si>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</si>
  <si>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</si>
  <si>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</si>
  <si>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</si>
  <si>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</si>
  <si>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</si>
  <si>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</si>
  <si>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</si>
  <si>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</si>
  <si>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</si>
  <si>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</si>
  <si>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</si>
  <si>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</si>
  <si>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</si>
  <si>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</si>
  <si>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</si>
  <si>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</si>
  <si>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</si>
  <si>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</si>
  <si>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</si>
  <si>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</si>
  <si>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</si>
  <si>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</si>
  <si>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</si>
  <si>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</si>
  <si>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</si>
  <si>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</si>
  <si>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</si>
  <si>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</si>
  <si>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</si>
  <si>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</si>
  <si>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</si>
  <si>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</si>
  <si>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</si>
  <si>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</si>
  <si>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</si>
  <si>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</si>
  <si>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</si>
  <si>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</si>
  <si>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</si>
  <si>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</si>
  <si>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</si>
  <si>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</si>
  <si>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</si>
  <si>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</si>
  <si>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</si>
  <si>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</si>
  <si>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</si>
  <si>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</si>
  <si>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</si>
  <si>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</si>
  <si>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</si>
  <si>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</si>
  <si>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</si>
  <si>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</si>
  <si>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</si>
  <si>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</si>
  <si>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</si>
  <si>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</si>
  <si>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</si>
  <si>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</si>
  <si>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</si>
  <si>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</si>
  <si>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</si>
  <si>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</si>
  <si>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</si>
  <si>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</si>
  <si>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</si>
  <si>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</si>
  <si>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</si>
  <si>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</si>
  <si>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</si>
  <si>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</si>
  <si>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</si>
  <si>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</si>
  <si>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</si>
  <si>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</si>
  <si>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</si>
  <si>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</si>
  <si>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</si>
  <si>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</si>
  <si>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</si>
  <si>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</si>
  <si>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</si>
  <si>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</si>
  <si>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</si>
  <si>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</si>
  <si>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</si>
  <si>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</si>
  <si>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</si>
  <si>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</si>
  <si>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</si>
  <si>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</si>
  <si>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</si>
  <si>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</si>
  <si>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</si>
  <si>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</si>
  <si>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</si>
  <si>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</si>
  <si>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</si>
  <si>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</si>
  <si>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</si>
  <si>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</si>
  <si>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</si>
  <si>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</si>
  <si>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</si>
  <si>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</si>
  <si>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</si>
  <si>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</si>
  <si>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</si>
  <si>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</si>
  <si>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</si>
  <si>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</si>
  <si>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</si>
  <si>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</si>
  <si>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</si>
  <si>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</si>
  <si>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</si>
  <si>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</si>
  <si>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</si>
  <si>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</si>
  <si>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</si>
  <si>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</si>
  <si>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</si>
  <si>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</si>
  <si>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</si>
  <si>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</si>
  <si>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</si>
  <si>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</si>
  <si>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</si>
  <si>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</si>
  <si>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</si>
  <si>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</si>
  <si>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</si>
  <si>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</si>
  <si>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</si>
  <si>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</si>
  <si>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</si>
  <si>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</si>
  <si>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</si>
  <si>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</si>
  <si>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</si>
  <si>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</si>
  <si>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</si>
  <si>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</si>
  <si>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</si>
  <si>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</si>
  <si>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</si>
  <si>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</si>
  <si>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</si>
  <si>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</si>
  <si>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</si>
  <si>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</si>
  <si>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</si>
  <si>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</si>
  <si>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</si>
  <si>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</si>
  <si>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</si>
  <si>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</si>
  <si>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</si>
  <si>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</si>
  <si>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</si>
  <si>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</si>
  <si>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</si>
  <si>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</si>
  <si>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</si>
  <si>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</si>
  <si>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</si>
  <si>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</si>
  <si>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</si>
  <si>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</si>
  <si>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</si>
  <si>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</si>
  <si>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</si>
  <si>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</si>
  <si>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</si>
  <si>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</si>
  <si>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</si>
  <si>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</si>
  <si>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</si>
  <si>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</si>
  <si>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</si>
  <si>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</si>
  <si>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</si>
  <si>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</si>
  <si>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</si>
  <si>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</si>
  <si>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</si>
  <si>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</si>
  <si>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</si>
  <si>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</si>
  <si>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</si>
  <si>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</si>
  <si>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</si>
  <si>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</si>
  <si>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</si>
  <si>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</si>
  <si>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</si>
  <si>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</si>
  <si>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</si>
  <si>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</si>
  <si>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</si>
  <si>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</si>
  <si>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</si>
  <si>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</si>
  <si>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</si>
  <si>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</si>
  <si>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</si>
  <si>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</si>
  <si>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</si>
  <si>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</si>
  <si>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</si>
  <si>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</si>
  <si>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</si>
  <si>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</si>
  <si>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</si>
  <si>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</si>
  <si>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</si>
  <si>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</si>
  <si>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</si>
  <si>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</si>
  <si>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</si>
  <si>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</si>
  <si>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</si>
  <si>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</si>
  <si>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</si>
  <si>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</si>
  <si>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</si>
  <si>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</si>
  <si>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</si>
  <si>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</si>
  <si>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</si>
  <si>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</si>
  <si>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</si>
  <si>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</si>
  <si>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</si>
  <si>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</si>
  <si>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</si>
  <si>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</si>
  <si>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</si>
  <si>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</si>
  <si>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</si>
  <si>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</si>
  <si>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</si>
  <si>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</si>
  <si>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</si>
  <si>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</si>
  <si>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</si>
  <si>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</si>
  <si>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</si>
  <si>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</si>
  <si>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</si>
  <si>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</si>
  <si>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</si>
  <si>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</si>
  <si>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</si>
  <si>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</si>
  <si>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</si>
  <si>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</si>
  <si>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</si>
  <si>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</si>
  <si>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</si>
  <si>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</si>
  <si>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</si>
  <si>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</si>
  <si>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</si>
  <si>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</si>
  <si>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</si>
  <si>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</si>
  <si>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</si>
  <si>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</si>
  <si>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</si>
  <si>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</si>
  <si>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</si>
  <si>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</si>
  <si>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</si>
  <si>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</si>
  <si>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</si>
  <si>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</si>
  <si>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</si>
  <si>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</si>
  <si>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</si>
  <si>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</si>
  <si>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</si>
  <si>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</si>
  <si>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</si>
  <si>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</si>
  <si>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</si>
  <si>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</si>
  <si>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</si>
  <si>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</si>
  <si>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</si>
  <si>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</si>
  <si>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</si>
  <si>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</si>
  <si>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</si>
  <si>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</si>
  <si>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</si>
  <si>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</si>
  <si>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</si>
  <si>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</si>
  <si>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</si>
  <si>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</si>
  <si>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</si>
  <si>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</si>
  <si>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</si>
  <si>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</si>
  <si>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</si>
  <si>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</si>
  <si>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</si>
  <si>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</si>
  <si>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</si>
  <si>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</si>
  <si>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</si>
  <si>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</si>
  <si>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</si>
  <si>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</si>
  <si>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</si>
  <si>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</si>
  <si>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</si>
  <si>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</si>
  <si>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</si>
  <si>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</si>
  <si>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</si>
  <si>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</si>
  <si>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</si>
  <si>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</si>
  <si>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</si>
  <si>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</si>
  <si>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</si>
  <si>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</si>
  <si>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</si>
  <si>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</si>
  <si>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</si>
  <si>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</si>
  <si>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</si>
  <si>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</si>
  <si>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</si>
  <si>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</si>
  <si>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</si>
  <si>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</si>
  <si>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</si>
  <si>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</si>
  <si>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</si>
  <si>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</si>
  <si>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</si>
  <si>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</si>
  <si>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</si>
  <si>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</si>
  <si>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</si>
  <si>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</si>
  <si>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</si>
  <si>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</si>
  <si>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</si>
  <si>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</si>
  <si>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</si>
  <si>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</si>
  <si>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</si>
  <si>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</si>
  <si>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</si>
  <si>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</si>
  <si>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</si>
  <si>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</si>
  <si>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</si>
  <si>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</si>
  <si>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</si>
  <si>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</si>
  <si>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</si>
  <si>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</si>
  <si>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</si>
  <si>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</si>
  <si>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</si>
  <si>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</si>
  <si>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</si>
  <si>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</si>
  <si>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</si>
  <si>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</si>
  <si>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</si>
  <si>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</si>
  <si>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</si>
  <si>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</si>
  <si>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</si>
  <si>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</si>
  <si>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</si>
  <si>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</si>
  <si>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</si>
  <si>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</si>
  <si>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</si>
  <si>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</si>
  <si>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</si>
  <si>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</si>
  <si>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</si>
  <si>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</si>
  <si>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</si>
  <si>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</si>
  <si>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</si>
  <si>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</si>
  <si>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</si>
  <si>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</si>
  <si>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</si>
  <si>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</si>
  <si>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</si>
  <si>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</si>
  <si>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</si>
  <si>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</si>
  <si>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</si>
  <si>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</si>
  <si>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</si>
  <si>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</si>
  <si>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</si>
  <si>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</si>
  <si>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</si>
  <si>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</si>
  <si>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</si>
  <si>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</si>
  <si>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</si>
  <si>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</si>
  <si>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</si>
  <si>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</si>
  <si>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</si>
  <si>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</si>
  <si>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</si>
  <si>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</si>
  <si>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</si>
  <si>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</si>
  <si>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</si>
  <si>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</si>
  <si>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</si>
  <si>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</si>
  <si>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</si>
  <si>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</si>
  <si>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</si>
  <si>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</si>
  <si>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</si>
  <si>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</si>
  <si>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</si>
  <si>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</si>
  <si>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</si>
  <si>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</si>
  <si>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</si>
  <si>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</si>
  <si>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</si>
  <si>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</si>
  <si>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</si>
  <si>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</si>
  <si>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</si>
  <si>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</si>
  <si>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</si>
  <si>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</si>
  <si>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</si>
  <si>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</si>
  <si>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</si>
  <si>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</si>
  <si>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</si>
  <si>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</si>
  <si>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</si>
  <si>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</si>
  <si>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</si>
  <si>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</si>
  <si>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</si>
  <si>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</si>
  <si>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</si>
  <si>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</si>
  <si>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</si>
  <si>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</si>
  <si>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</si>
  <si>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</si>
  <si>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</si>
  <si>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</si>
  <si>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</si>
  <si>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</si>
  <si>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</si>
  <si>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</si>
  <si>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</si>
  <si>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</si>
  <si>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</si>
  <si>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</si>
  <si>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</si>
  <si>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</si>
  <si>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</si>
  <si>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</si>
  <si>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</si>
  <si>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</si>
  <si>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</si>
  <si>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</si>
  <si>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</si>
  <si>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</si>
  <si>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</si>
  <si>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</si>
  <si>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</si>
  <si>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</si>
  <si>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</si>
  <si>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</si>
  <si>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</si>
  <si>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</si>
  <si>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</si>
  <si>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</si>
  <si>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</si>
  <si>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</si>
  <si>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</si>
  <si>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</si>
  <si>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</si>
  <si>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</si>
  <si>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</si>
  <si>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</si>
  <si>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</si>
  <si>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</si>
  <si>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</si>
  <si>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</si>
  <si>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</si>
  <si>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</si>
  <si>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</si>
  <si>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</si>
  <si>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</si>
  <si>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</si>
  <si>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</si>
  <si>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</si>
  <si>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</si>
  <si>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</si>
  <si>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</si>
  <si>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</si>
  <si>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</si>
  <si>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</si>
  <si>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</si>
  <si>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</si>
  <si>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</si>
  <si>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</si>
  <si>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</si>
  <si>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</si>
  <si>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</si>
  <si>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</si>
  <si>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</si>
  <si>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</si>
  <si>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</si>
  <si>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</si>
  <si>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</si>
  <si>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</si>
  <si>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</si>
  <si>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</si>
  <si>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</si>
  <si>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</si>
  <si>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</si>
  <si>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</si>
  <si>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</si>
  <si>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</si>
  <si>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</si>
  <si>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</si>
  <si>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</si>
  <si>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</si>
  <si>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</si>
  <si>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</si>
  <si>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</si>
  <si>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</si>
  <si>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</si>
  <si>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</si>
  <si>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</si>
  <si>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</si>
  <si>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</si>
  <si>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</si>
  <si>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</si>
  <si>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</si>
  <si>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</si>
  <si>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</si>
  <si>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</si>
  <si>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</si>
  <si>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</si>
  <si>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</si>
  <si>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</si>
  <si>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</si>
  <si>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</si>
  <si>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</si>
  <si>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</si>
  <si>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</si>
  <si>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</si>
  <si>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</si>
  <si>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</si>
  <si>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</si>
  <si>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</si>
  <si>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</si>
  <si>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</si>
  <si>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</si>
  <si>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</si>
  <si>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</si>
  <si>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</si>
  <si>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</si>
  <si>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</si>
  <si>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</si>
  <si>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</si>
  <si>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</si>
  <si>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</si>
  <si>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</si>
  <si>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</si>
  <si>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</si>
  <si>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</si>
  <si>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</si>
  <si>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</si>
  <si>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</si>
  <si>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</si>
  <si>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</si>
  <si>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</si>
  <si>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</si>
  <si>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</si>
  <si>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</si>
  <si>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</si>
  <si>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</si>
  <si>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</si>
  <si>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</si>
  <si>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</si>
  <si>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</si>
  <si>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</si>
  <si>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</si>
  <si>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</si>
  <si>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</si>
  <si>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</si>
  <si>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</si>
  <si>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</si>
  <si>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</si>
  <si>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</si>
  <si>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</si>
  <si>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</si>
  <si>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</si>
  <si>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</si>
  <si>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</si>
  <si>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</si>
  <si>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</si>
  <si>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</si>
  <si>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</si>
  <si>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</si>
  <si>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</si>
  <si>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</si>
  <si>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</si>
  <si>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</si>
  <si>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</si>
  <si>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</si>
  <si>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</si>
  <si>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</si>
  <si>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</si>
  <si>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</si>
  <si>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</si>
  <si>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</si>
  <si>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</si>
  <si>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</si>
  <si>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</si>
  <si>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</si>
  <si>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</si>
  <si>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</si>
  <si>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</si>
  <si>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</si>
  <si>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</si>
  <si>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</si>
  <si>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</si>
  <si>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</si>
  <si>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</si>
  <si>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</si>
  <si>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</si>
  <si>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</si>
  <si>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</si>
  <si>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</si>
  <si>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</si>
  <si>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</si>
  <si>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</si>
  <si>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</si>
  <si>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</si>
  <si>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</si>
  <si>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</si>
  <si>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</si>
  <si>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</si>
  <si>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</si>
  <si>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</si>
  <si>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</si>
  <si>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</si>
  <si>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</si>
  <si>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</si>
  <si>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</si>
  <si>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</si>
  <si>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</si>
  <si>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</si>
  <si>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</si>
  <si>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</si>
  <si>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</si>
  <si>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</si>
  <si>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</si>
  <si>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</si>
  <si>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</si>
  <si>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</si>
  <si>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</si>
  <si>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</si>
  <si>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</si>
  <si>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</si>
  <si>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</si>
  <si>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</si>
  <si>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</si>
  <si>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</si>
  <si>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</si>
  <si>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</si>
  <si>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</si>
  <si>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</si>
  <si>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</si>
  <si>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</si>
  <si>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</si>
  <si>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</si>
  <si>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</si>
  <si>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</si>
  <si>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</si>
  <si>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</si>
  <si>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</si>
  <si>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</si>
  <si>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</si>
  <si>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</si>
  <si>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</si>
  <si>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</si>
  <si>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</si>
  <si>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</si>
  <si>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</si>
  <si>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</si>
  <si>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</si>
  <si>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</si>
  <si>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</si>
  <si>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</si>
  <si>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</si>
  <si>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</si>
  <si>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</si>
  <si>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</si>
  <si>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</si>
  <si>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</si>
  <si>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</si>
  <si>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</si>
  <si>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</si>
  <si>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</si>
  <si>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</si>
  <si>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</si>
  <si>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</si>
  <si>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</si>
  <si>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</si>
  <si>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</si>
  <si>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</si>
  <si>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</si>
  <si>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</si>
  <si>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</si>
  <si>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</si>
  <si>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</si>
  <si>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</si>
  <si>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</si>
  <si>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</si>
  <si>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</si>
  <si>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</si>
  <si>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</si>
  <si>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</si>
  <si>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</si>
  <si>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</si>
  <si>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</si>
  <si>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</si>
  <si>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</si>
  <si>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</si>
  <si>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</si>
  <si>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</si>
  <si>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</si>
  <si>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</si>
  <si>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</si>
  <si>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</si>
  <si>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</si>
  <si>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</si>
  <si>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</si>
  <si>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</si>
  <si>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</si>
  <si>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</si>
  <si>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</si>
  <si>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</si>
  <si>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</si>
  <si>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</si>
  <si>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</si>
  <si>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</si>
  <si>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</si>
  <si>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</si>
  <si>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</si>
  <si>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</si>
  <si>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</si>
  <si>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</si>
  <si>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</si>
  <si>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</si>
  <si>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</si>
  <si>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</si>
  <si>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</si>
  <si>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</si>
  <si>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</si>
  <si>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</si>
  <si>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</si>
  <si>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</si>
  <si>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</si>
  <si>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</si>
  <si>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</si>
  <si>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</si>
  <si>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</si>
  <si>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</si>
  <si>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</si>
  <si>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</si>
  <si>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</si>
  <si>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</si>
  <si>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</si>
  <si>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</si>
  <si>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</si>
  <si>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</si>
  <si>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</si>
  <si>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</si>
  <si>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</si>
  <si>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</si>
  <si>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</si>
  <si>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</si>
  <si>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</si>
  <si>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</si>
  <si>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</si>
  <si>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</si>
  <si>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</si>
  <si>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</si>
  <si>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</si>
  <si>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</si>
  <si>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</si>
  <si>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</si>
  <si>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</si>
  <si>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</si>
  <si>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</si>
  <si>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</si>
  <si>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</si>
  <si>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</si>
  <si>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</si>
  <si>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</si>
  <si>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</si>
  <si>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</si>
  <si>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</si>
  <si>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</si>
  <si>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</si>
  <si>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</si>
  <si>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</si>
  <si>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</si>
  <si>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</si>
  <si>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</si>
  <si>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</si>
  <si>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</si>
  <si>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</si>
  <si>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</si>
  <si>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</si>
  <si>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</si>
  <si>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</si>
  <si>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</si>
  <si>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</si>
  <si>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</si>
  <si>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</si>
  <si>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</si>
  <si>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</si>
  <si>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</si>
  <si>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</si>
  <si>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</si>
  <si>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</si>
  <si>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</si>
  <si>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</si>
  <si>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</si>
  <si>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</si>
  <si>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</si>
  <si>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</si>
  <si>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</si>
  <si>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</si>
  <si>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</si>
  <si>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</si>
  <si>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</si>
  <si>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</si>
  <si>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</si>
  <si>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</si>
  <si>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</si>
  <si>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</si>
  <si>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</si>
  <si>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</si>
  <si>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</si>
  <si>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</si>
  <si>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</si>
  <si>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</si>
  <si>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</si>
  <si>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</si>
  <si>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</si>
  <si>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</si>
  <si>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</si>
  <si>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</si>
  <si>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</si>
  <si>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</si>
  <si>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</si>
  <si>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</si>
  <si>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</si>
  <si>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</si>
  <si>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</si>
  <si>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</si>
  <si>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</si>
  <si>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</si>
  <si>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</si>
  <si>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</si>
  <si>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</si>
  <si>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</si>
  <si>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</si>
  <si>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</si>
  <si>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</si>
  <si>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</si>
  <si>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</si>
  <si>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</si>
  <si>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</si>
  <si>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</si>
  <si>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</si>
  <si>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</si>
  <si>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</si>
  <si>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</si>
  <si>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</si>
  <si>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</si>
  <si>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</si>
  <si>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</si>
  <si>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</si>
  <si>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</si>
  <si>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</si>
  <si>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</si>
  <si>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</si>
  <si>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</si>
  <si>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</si>
  <si>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</si>
  <si>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</si>
  <si>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</si>
  <si>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</si>
  <si>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</si>
  <si>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</si>
  <si>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</si>
  <si>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</si>
  <si>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</si>
  <si>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</si>
  <si>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</si>
  <si>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</si>
  <si>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</si>
  <si>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</si>
  <si>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</si>
  <si>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</si>
  <si>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</si>
  <si>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</si>
  <si>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</si>
  <si>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</si>
  <si>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</si>
  <si>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</si>
  <si>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</si>
  <si>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</si>
  <si>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</si>
  <si>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</si>
  <si>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</si>
  <si>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</si>
  <si>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</si>
  <si>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</si>
  <si>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</si>
  <si>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</si>
  <si>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</si>
  <si>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</si>
  <si>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</si>
  <si>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</si>
  <si>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</si>
  <si>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</si>
  <si>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</si>
  <si>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</si>
  <si>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</si>
  <si>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</si>
  <si>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</si>
  <si>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</si>
  <si>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</si>
  <si>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</si>
  <si>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</si>
  <si>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</si>
  <si>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</si>
  <si>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</si>
  <si>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</si>
  <si>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</si>
  <si>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</si>
  <si>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</si>
  <si>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</si>
  <si>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</si>
  <si>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</si>
  <si>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</si>
  <si>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</si>
  <si>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</si>
  <si>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</si>
  <si>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</si>
  <si>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</si>
  <si>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</si>
  <si>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</si>
  <si>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</si>
  <si>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</si>
  <si>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</si>
  <si>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</si>
  <si>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</si>
  <si>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</si>
  <si>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</si>
  <si>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</si>
  <si>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</si>
  <si>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</si>
  <si>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</si>
  <si>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</si>
  <si>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</si>
  <si>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</si>
  <si>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</si>
  <si>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</si>
  <si>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</si>
  <si>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</si>
  <si>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</si>
  <si>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</si>
  <si>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</si>
  <si>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</si>
  <si>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</si>
  <si>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</si>
  <si>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</si>
  <si>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</si>
  <si>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</si>
  <si>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</si>
  <si>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</si>
  <si>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</si>
  <si>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</si>
  <si>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</si>
  <si>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</si>
  <si>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</si>
  <si>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</si>
  <si>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</si>
  <si>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</si>
  <si>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</si>
  <si>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</si>
  <si>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</si>
  <si>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</si>
  <si>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</si>
  <si>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</si>
  <si>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</si>
  <si>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</si>
  <si>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</si>
  <si>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</si>
  <si>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</si>
  <si>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</si>
  <si>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</si>
  <si>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</si>
  <si>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</si>
  <si>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</si>
  <si>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</si>
  <si>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</si>
  <si>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</si>
  <si>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</si>
  <si>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</si>
  <si>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</si>
  <si>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</si>
  <si>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</si>
  <si>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</si>
  <si>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</si>
  <si>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</si>
  <si>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</si>
  <si>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</si>
  <si>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</si>
  <si>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</si>
  <si>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</si>
  <si>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</si>
  <si>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</si>
  <si>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</si>
  <si>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</si>
  <si>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</si>
  <si>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</si>
  <si>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</si>
  <si>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</si>
  <si>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</si>
  <si>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</si>
  <si>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</si>
  <si>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</si>
  <si>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</si>
  <si>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</si>
  <si>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</si>
  <si>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</si>
  <si>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</si>
  <si>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</si>
  <si>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</si>
  <si>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</si>
  <si>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</si>
  <si>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</si>
  <si>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</si>
  <si>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</si>
  <si>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</si>
  <si>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</si>
  <si>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</si>
  <si>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</si>
  <si>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</si>
  <si>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</si>
  <si>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</si>
  <si>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</si>
  <si>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</si>
  <si>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</si>
  <si>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</si>
  <si>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</si>
  <si>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</si>
  <si>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</si>
  <si>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</si>
  <si>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</si>
  <si>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</si>
  <si>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</si>
  <si>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</si>
  <si>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</si>
  <si>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</si>
  <si>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</si>
  <si>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</si>
  <si>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</si>
  <si>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</si>
  <si>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</si>
  <si>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</si>
  <si>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</si>
  <si>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</si>
  <si>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</si>
  <si>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</si>
  <si>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</si>
  <si>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</si>
  <si>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</si>
  <si>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</si>
  <si>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</si>
  <si>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</si>
  <si>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</si>
  <si>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</si>
  <si>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</si>
  <si>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</si>
  <si>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</si>
  <si>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</si>
  <si>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</si>
  <si>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</si>
  <si>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</si>
  <si>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</si>
  <si>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</si>
  <si>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</si>
  <si>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</si>
  <si>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</si>
  <si>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</si>
  <si>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</si>
  <si>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</si>
  <si>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</si>
  <si>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</si>
  <si>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</si>
  <si>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</si>
  <si>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</si>
  <si>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</si>
  <si>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</si>
  <si>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</si>
  <si>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</si>
  <si>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</si>
  <si>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</si>
  <si>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</si>
  <si>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</si>
  <si>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</si>
  <si>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</si>
  <si>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</si>
  <si>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</si>
  <si>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</si>
  <si>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</si>
  <si>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</si>
  <si>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</si>
  <si>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</si>
  <si>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</si>
  <si>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</si>
  <si>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</si>
  <si>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</si>
  <si>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</si>
  <si>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</si>
  <si>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</si>
  <si>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</si>
  <si>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</si>
  <si>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</si>
  <si>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</si>
  <si>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</si>
  <si>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</si>
  <si>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</si>
  <si>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</si>
  <si>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</si>
  <si>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</si>
  <si>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</si>
  <si>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</si>
  <si>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</si>
  <si>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</si>
  <si>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</si>
  <si>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</si>
  <si>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</si>
  <si>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</si>
  <si>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</si>
  <si>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</si>
  <si>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</si>
  <si>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</si>
  <si>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</si>
  <si>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</si>
  <si>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</si>
  <si>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</si>
  <si>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</si>
  <si>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</si>
  <si>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</si>
  <si>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</si>
  <si>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</si>
  <si>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</si>
  <si>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</si>
  <si>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</si>
  <si>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</si>
  <si>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</si>
  <si>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</si>
  <si>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</si>
  <si>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</si>
  <si>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</si>
  <si>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</si>
  <si>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</si>
  <si>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</si>
  <si>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</si>
  <si>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</si>
  <si>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</si>
  <si>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</si>
  <si>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</si>
  <si>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</si>
  <si>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</si>
  <si>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</si>
  <si>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</si>
  <si>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</si>
  <si>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</si>
  <si>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</si>
  <si>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</si>
  <si>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</si>
  <si>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</si>
  <si>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</si>
  <si>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</si>
  <si>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</si>
  <si>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</si>
  <si>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</si>
  <si>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</si>
  <si>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</si>
  <si>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</si>
  <si>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</si>
  <si>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</si>
  <si>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</si>
  <si>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</si>
  <si>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</si>
  <si>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</si>
  <si>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</si>
  <si>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</si>
  <si>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</si>
  <si>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</si>
  <si>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</si>
  <si>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</si>
  <si>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</si>
  <si>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</si>
  <si>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</si>
  <si>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</si>
  <si>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</si>
  <si>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</si>
  <si>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</si>
  <si>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</si>
  <si>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</si>
  <si>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</si>
  <si>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</si>
  <si>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</si>
  <si>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</si>
  <si>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</si>
  <si>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</si>
  <si>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</si>
  <si>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</si>
  <si>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</si>
  <si>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</si>
  <si>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</si>
  <si>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</si>
  <si>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</si>
  <si>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</si>
  <si>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</si>
  <si>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</si>
  <si>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</si>
  <si>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</si>
  <si>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</si>
  <si>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</si>
  <si>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</si>
  <si>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</si>
  <si>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</si>
  <si>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</si>
  <si>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</si>
  <si>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</si>
  <si>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</si>
  <si>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</si>
  <si>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</si>
  <si>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</si>
  <si>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</si>
  <si>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</si>
  <si>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</si>
  <si>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</si>
  <si>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</si>
  <si>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</si>
  <si>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</si>
  <si>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</si>
  <si>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</si>
  <si>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</si>
  <si>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</si>
  <si>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</si>
  <si>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</si>
  <si>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</si>
  <si>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</si>
  <si>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</si>
  <si>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</si>
  <si>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</si>
  <si>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</si>
  <si>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</si>
  <si>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</si>
  <si>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</si>
  <si>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</si>
  <si>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</si>
  <si>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</si>
  <si>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</si>
  <si>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</si>
  <si>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</si>
  <si>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</si>
  <si>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</si>
  <si>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</si>
  <si>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</si>
  <si>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</si>
  <si>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</si>
  <si>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</si>
  <si>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</si>
  <si>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</si>
  <si>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</si>
  <si>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</si>
  <si>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</si>
  <si>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</si>
  <si>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</si>
  <si>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</si>
  <si>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</si>
  <si>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</si>
  <si>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</si>
  <si>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</si>
  <si>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</si>
  <si>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</si>
  <si>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</si>
  <si>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</si>
  <si>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</si>
  <si>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</si>
  <si>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</si>
  <si>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</si>
  <si>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</si>
  <si>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</si>
  <si>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</si>
  <si>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</si>
  <si>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</si>
  <si>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</si>
  <si>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</si>
  <si>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</si>
  <si>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</si>
  <si>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</si>
  <si>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</si>
  <si>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</si>
  <si>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</si>
  <si>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</si>
  <si>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</si>
  <si>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</si>
  <si>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</si>
  <si>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</si>
  <si>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</si>
  <si>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</si>
  <si>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</si>
  <si>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</si>
  <si>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</si>
  <si>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</si>
  <si>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</si>
  <si>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</si>
  <si>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</si>
  <si>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</si>
  <si>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</si>
  <si>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</si>
  <si>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</si>
  <si>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</si>
  <si>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</si>
  <si>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</si>
  <si>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</si>
  <si>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</si>
  <si>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</si>
  <si>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</si>
  <si>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</si>
  <si>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</si>
  <si>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</si>
  <si>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</si>
  <si>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</si>
  <si>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</si>
  <si>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</si>
  <si>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</si>
  <si>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</si>
  <si>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</si>
  <si>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</si>
  <si>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</si>
  <si>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</si>
  <si>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</si>
  <si>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</si>
  <si>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</si>
  <si>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</si>
  <si>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</si>
  <si>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</si>
  <si>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</si>
  <si>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</si>
  <si>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</si>
  <si>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</si>
  <si>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</si>
  <si>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</si>
  <si>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</si>
  <si>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</si>
  <si>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</si>
  <si>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</si>
  <si>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</si>
  <si>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</si>
  <si>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</si>
  <si>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</si>
  <si>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</si>
  <si>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</si>
  <si>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</si>
  <si>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</si>
  <si>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</si>
  <si>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</si>
  <si>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</si>
  <si>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</si>
  <si>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</si>
  <si>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</si>
  <si>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</si>
  <si>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</si>
  <si>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</si>
  <si>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</si>
  <si>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</si>
  <si>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</si>
  <si>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</si>
  <si>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</si>
  <si>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</si>
  <si>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</si>
  <si>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</si>
  <si>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</si>
  <si>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</si>
  <si>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</si>
  <si>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</si>
  <si>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</si>
  <si>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</si>
  <si>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</si>
  <si>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</si>
  <si>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</si>
  <si>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</si>
  <si>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</si>
  <si>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</si>
  <si>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</si>
  <si>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</si>
  <si>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</si>
  <si>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</si>
  <si>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</si>
  <si>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</si>
  <si>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</si>
  <si>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</si>
  <si>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</si>
  <si>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</si>
  <si>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</si>
  <si>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</si>
  <si>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</si>
  <si>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</si>
  <si>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</si>
  <si>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</si>
  <si>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</si>
  <si>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</si>
  <si>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</si>
  <si>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</si>
  <si>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</si>
  <si>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</si>
  <si>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</si>
  <si>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</si>
  <si>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</si>
  <si>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</si>
  <si>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</si>
  <si>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</si>
  <si>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</si>
  <si>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</si>
  <si>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</si>
  <si>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</si>
  <si>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</si>
  <si>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</si>
  <si>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</si>
  <si>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</si>
  <si>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</si>
  <si>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</si>
  <si>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</si>
  <si>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</si>
  <si>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</si>
  <si>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</si>
  <si>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</si>
  <si>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</si>
  <si>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</si>
  <si>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</si>
  <si>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</si>
  <si>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</si>
  <si>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</si>
  <si>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</si>
  <si>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</si>
  <si>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</si>
  <si>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</si>
  <si>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</si>
  <si>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</si>
  <si>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</si>
  <si>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</si>
  <si>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</si>
  <si>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</si>
  <si>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</si>
  <si>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</si>
  <si>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</si>
  <si>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</si>
  <si>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</si>
  <si>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</si>
  <si>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</si>
  <si>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</si>
  <si>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</si>
  <si>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</si>
  <si>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</si>
  <si>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</si>
  <si>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</si>
  <si>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</si>
  <si>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</si>
  <si>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</si>
  <si>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</si>
  <si>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</si>
  <si>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</si>
  <si>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</si>
  <si>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</si>
  <si>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</si>
  <si>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</si>
  <si>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</si>
  <si>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</si>
  <si>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</si>
  <si>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</si>
  <si>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</si>
  <si>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</si>
  <si>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</si>
  <si>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</si>
  <si>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</si>
  <si>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</si>
  <si>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</si>
  <si>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</si>
  <si>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</si>
  <si>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</si>
  <si>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</si>
  <si>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</si>
  <si>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</si>
  <si>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</si>
  <si>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</si>
  <si>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</si>
  <si>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</si>
  <si>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</si>
  <si>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</si>
  <si>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</si>
  <si>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</si>
  <si>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</si>
  <si>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</si>
  <si>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</si>
  <si>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</si>
  <si>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</si>
  <si>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</si>
  <si>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</si>
  <si>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</si>
  <si>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</si>
  <si>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</si>
  <si>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</si>
  <si>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</si>
  <si>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</si>
  <si>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</si>
  <si>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</si>
  <si>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</si>
  <si>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</si>
  <si>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</si>
  <si>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</si>
  <si>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</si>
  <si>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</si>
  <si>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</si>
  <si>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</si>
  <si>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</si>
  <si>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</si>
  <si>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</si>
  <si>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</si>
  <si>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</si>
  <si>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</si>
  <si>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</si>
  <si>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</si>
  <si>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</si>
  <si>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</si>
  <si>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</si>
  <si>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</si>
  <si>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</si>
  <si>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</si>
  <si>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</si>
  <si>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</si>
  <si>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</si>
  <si>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</si>
  <si>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</si>
  <si>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</si>
  <si>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</si>
  <si>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</si>
  <si>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</si>
  <si>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</si>
  <si>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</si>
  <si>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</si>
  <si>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</si>
  <si>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</si>
  <si>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</si>
  <si>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</si>
  <si>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</si>
  <si>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</si>
  <si>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</si>
  <si>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</si>
  <si>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</si>
  <si>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</si>
  <si>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</si>
  <si>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</si>
  <si>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</si>
  <si>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</si>
  <si>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</si>
  <si>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</si>
  <si>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</si>
  <si>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</si>
  <si>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</si>
  <si>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</si>
  <si>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</si>
  <si>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</si>
  <si>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</si>
  <si>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</si>
  <si>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</si>
  <si>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</si>
  <si>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</si>
  <si>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</si>
  <si>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</si>
  <si>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</si>
  <si>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</si>
  <si>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</si>
  <si>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</si>
  <si>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</si>
  <si>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</si>
  <si>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</si>
  <si>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</si>
  <si>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</si>
  <si>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</si>
  <si>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</si>
  <si>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</si>
  <si>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</si>
  <si>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</si>
  <si>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</si>
  <si>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</si>
  <si>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</si>
  <si>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</si>
  <si>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</si>
  <si>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</si>
  <si>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</si>
  <si>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</si>
  <si>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</si>
  <si>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</si>
  <si>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</si>
  <si>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</si>
  <si>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</si>
  <si>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</si>
  <si>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</si>
  <si>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</si>
  <si>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</si>
  <si>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</si>
  <si>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</si>
  <si>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</si>
  <si>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</si>
  <si>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</si>
  <si>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</si>
  <si>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</si>
  <si>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</si>
  <si>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</si>
  <si>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</si>
  <si>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</si>
  <si>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</si>
  <si>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</si>
  <si>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</si>
  <si>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</si>
  <si>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</si>
  <si>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</si>
  <si>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</si>
  <si>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</si>
  <si>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</si>
  <si>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</si>
  <si>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</si>
  <si>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</si>
  <si>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</si>
  <si>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</si>
  <si>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</si>
  <si>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</si>
  <si>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</si>
  <si>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</si>
  <si>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</si>
  <si>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</si>
  <si>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</si>
  <si>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</si>
  <si>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</si>
  <si>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</si>
  <si>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</si>
  <si>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</si>
  <si>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</si>
  <si>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</si>
  <si>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</si>
  <si>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</si>
  <si>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</si>
  <si>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</si>
  <si>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</si>
  <si>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</si>
  <si>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</si>
  <si>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</si>
  <si>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</si>
  <si>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</si>
  <si>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</si>
  <si>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</si>
  <si>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</si>
  <si>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</si>
  <si>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</si>
  <si>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</si>
  <si>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</si>
  <si>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</si>
  <si>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</si>
  <si>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</si>
  <si>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</si>
  <si>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</si>
  <si>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</si>
  <si>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</si>
  <si>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</si>
  <si>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</si>
  <si>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</si>
  <si>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</si>
  <si>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</si>
  <si>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</si>
  <si>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</si>
  <si>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</si>
  <si>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</si>
  <si>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</si>
  <si>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</si>
  <si>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</si>
  <si>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</si>
  <si>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</si>
  <si>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</si>
  <si>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</si>
  <si>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</si>
  <si>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</si>
  <si>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</si>
  <si>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</si>
  <si>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</si>
  <si>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</si>
  <si>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</si>
  <si>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</si>
  <si>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</si>
  <si>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</si>
  <si>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</si>
  <si>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</si>
  <si>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</si>
  <si>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</si>
  <si>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</si>
  <si>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</si>
  <si>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</si>
  <si>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</si>
  <si>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</si>
  <si>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</si>
  <si>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</si>
  <si>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</si>
  <si>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</si>
  <si>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</si>
  <si>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</si>
  <si>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</si>
  <si>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</si>
  <si>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</si>
  <si>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</si>
  <si>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</si>
  <si>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</si>
  <si>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</si>
  <si>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</si>
  <si>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</si>
  <si>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</si>
  <si>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</si>
  <si>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</si>
  <si>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</si>
  <si>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</si>
  <si>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</si>
  <si>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</si>
  <si>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</si>
  <si>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</si>
  <si>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</si>
  <si>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</si>
  <si>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</si>
  <si>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</si>
  <si>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</si>
  <si>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</si>
  <si>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</si>
  <si>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</si>
  <si>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</si>
  <si>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</si>
  <si>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</si>
  <si>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</si>
  <si>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</si>
  <si>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</si>
  <si>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</si>
  <si>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</si>
  <si>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</si>
  <si>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</si>
  <si>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</si>
  <si>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</si>
  <si>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</si>
  <si>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</si>
  <si>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</si>
  <si>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</si>
  <si>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</si>
  <si>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</si>
  <si>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</si>
  <si>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</si>
  <si>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</si>
  <si>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</si>
  <si>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</si>
  <si>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</si>
  <si>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</si>
  <si>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</si>
  <si>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</si>
  <si>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</si>
  <si>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</si>
  <si>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</si>
  <si>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</si>
  <si>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</si>
  <si>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</si>
  <si>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</si>
  <si>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</si>
  <si>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</si>
  <si>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</si>
  <si>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</si>
  <si>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</si>
  <si>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</si>
  <si>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</si>
  <si>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</si>
  <si>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</si>
  <si>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</si>
  <si>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</si>
  <si>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</si>
  <si>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</si>
  <si>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</si>
  <si>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</si>
  <si>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</si>
  <si>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</si>
  <si>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</si>
  <si>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</si>
  <si>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</si>
  <si>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</si>
  <si>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</si>
  <si>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</si>
  <si>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</si>
  <si>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</si>
  <si>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</si>
  <si>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</si>
  <si>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</si>
  <si>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</si>
  <si>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</si>
  <si>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</si>
  <si>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</si>
  <si>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</si>
  <si>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</si>
  <si>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</si>
  <si>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</si>
  <si>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</si>
  <si>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</si>
  <si>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</si>
  <si>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</si>
  <si>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</si>
  <si>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</si>
  <si>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</si>
  <si>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</si>
  <si>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</si>
  <si>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</si>
  <si>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</si>
  <si>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</si>
  <si>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</si>
  <si>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</si>
  <si>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</si>
  <si>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</si>
  <si>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</si>
  <si>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</si>
  <si>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</si>
  <si>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</si>
  <si>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</si>
  <si>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</si>
  <si>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</si>
  <si>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</si>
  <si>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</si>
  <si>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</si>
  <si>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</si>
  <si>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</si>
  <si>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</si>
  <si>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</si>
  <si>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</si>
  <si>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</si>
  <si>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</si>
  <si>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</si>
  <si>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</si>
  <si>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</si>
  <si>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</si>
  <si>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</si>
  <si>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</si>
  <si>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</si>
  <si>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</si>
  <si>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</si>
  <si>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</si>
  <si>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</si>
  <si>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</si>
  <si>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</si>
  <si>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</si>
  <si>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</si>
  <si>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</si>
  <si>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</si>
  <si>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</si>
  <si>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</si>
  <si>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</si>
  <si>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</si>
  <si>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</si>
  <si>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</si>
  <si>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</si>
  <si>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</si>
  <si>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</si>
  <si>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</si>
  <si>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</si>
  <si>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</si>
  <si>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</si>
  <si>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</si>
  <si>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</si>
  <si>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</si>
  <si>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</si>
  <si>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</si>
  <si>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</si>
  <si>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</si>
  <si>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</si>
  <si>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</si>
  <si>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</si>
  <si>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</si>
  <si>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</si>
  <si>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</si>
  <si>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</si>
  <si>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</si>
  <si>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</si>
  <si>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</si>
  <si>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</si>
  <si>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</si>
  <si>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</si>
  <si>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</si>
  <si>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</si>
  <si>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</si>
  <si>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</si>
  <si>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</si>
  <si>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</si>
  <si>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</si>
  <si>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</si>
  <si>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</si>
  <si>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</si>
  <si>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</si>
  <si>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</si>
  <si>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</si>
  <si>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</si>
  <si>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</si>
  <si>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</si>
  <si>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</si>
  <si>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</si>
  <si>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</si>
  <si>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</si>
  <si>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</si>
  <si>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</si>
  <si>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</si>
  <si>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</si>
  <si>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</si>
  <si>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</si>
  <si>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</si>
  <si>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</si>
  <si>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</si>
  <si>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</si>
  <si>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</si>
  <si>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</si>
  <si>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</si>
  <si>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</si>
  <si>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</si>
  <si>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</si>
  <si>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</si>
  <si>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</si>
  <si>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</si>
  <si>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</si>
  <si>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</si>
  <si>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</si>
  <si>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</si>
  <si>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</si>
  <si>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</si>
  <si>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</si>
  <si>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</si>
  <si>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</si>
  <si>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</si>
  <si>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</si>
  <si>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</si>
  <si>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</si>
  <si>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</si>
  <si>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</si>
  <si>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</si>
  <si>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</si>
  <si>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</si>
  <si>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</si>
  <si>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</si>
  <si>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</si>
  <si>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</si>
  <si>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</si>
  <si>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</si>
  <si>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</si>
  <si>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</si>
  <si>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</si>
  <si>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</si>
  <si>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</si>
  <si>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</si>
  <si>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</si>
  <si>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</si>
  <si>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</si>
  <si>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</si>
  <si>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</si>
  <si>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</si>
  <si>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</si>
  <si>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</si>
  <si>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</si>
  <si>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</si>
  <si>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</si>
  <si>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</si>
  <si>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</si>
  <si>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</si>
  <si>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</si>
  <si>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</si>
  <si>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</si>
  <si>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</si>
  <si>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</si>
  <si>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</si>
  <si>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</si>
  <si>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</si>
  <si>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</si>
  <si>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</si>
  <si>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</si>
  <si>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</si>
  <si>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</si>
  <si>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</si>
  <si>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</si>
  <si>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</si>
  <si>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</si>
  <si>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</si>
  <si>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</si>
  <si>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</si>
  <si>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</si>
  <si>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</si>
  <si>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</si>
  <si>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</si>
  <si>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</si>
  <si>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</si>
  <si>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</si>
  <si>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</si>
  <si>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</si>
  <si>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</si>
  <si>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</si>
  <si>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</si>
  <si>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</si>
  <si>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</si>
  <si>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</si>
  <si>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</si>
  <si>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</si>
  <si>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</si>
  <si>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</si>
  <si>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</si>
  <si>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</si>
  <si>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</si>
  <si>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</si>
  <si>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</si>
  <si>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</si>
  <si>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</si>
  <si>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</si>
  <si>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</si>
  <si>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</si>
  <si>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</si>
  <si>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</si>
  <si>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</si>
  <si>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</si>
  <si>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</si>
  <si>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</si>
  <si>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</si>
  <si>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</si>
  <si>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</si>
  <si>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</si>
  <si>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</si>
  <si>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</si>
  <si>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</si>
  <si>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</si>
  <si>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</si>
  <si>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</si>
  <si>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</si>
  <si>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</si>
  <si>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</si>
  <si>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</si>
  <si>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</si>
  <si>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</si>
  <si>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</si>
  <si>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</si>
  <si>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</si>
  <si>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</si>
  <si>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</si>
  <si>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</si>
  <si>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</si>
  <si>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</si>
  <si>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</si>
  <si>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</si>
  <si>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</si>
  <si>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</si>
  <si>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</si>
  <si>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</si>
  <si>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</si>
  <si>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</si>
  <si>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</si>
  <si>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</si>
  <si>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</si>
  <si>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</si>
  <si>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</si>
  <si>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</si>
  <si>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</si>
  <si>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</si>
  <si>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</si>
  <si>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</si>
  <si>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</si>
  <si>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</si>
  <si>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</si>
  <si>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</si>
  <si>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</si>
  <si>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</si>
  <si>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</si>
  <si>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</si>
  <si>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</si>
  <si>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</si>
  <si>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</si>
  <si>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</si>
  <si>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</si>
  <si>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</si>
  <si>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</si>
  <si>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</si>
  <si>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</si>
  <si>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</si>
  <si>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</si>
  <si>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</si>
  <si>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</si>
  <si>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</si>
  <si>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</si>
  <si>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</si>
  <si>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</si>
  <si>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</si>
  <si>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</si>
  <si>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</si>
  <si>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</si>
  <si>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</si>
  <si>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</si>
  <si>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</si>
  <si>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</si>
  <si>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</si>
  <si>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</si>
  <si>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</si>
  <si>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</si>
  <si>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</si>
  <si>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</si>
  <si>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</si>
  <si>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</si>
  <si>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</si>
  <si>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</si>
  <si>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</si>
  <si>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</si>
  <si>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</si>
  <si>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</si>
  <si>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</si>
  <si>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</si>
  <si>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</si>
  <si>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</si>
  <si>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</si>
  <si>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</si>
  <si>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</si>
  <si>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</si>
  <si>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</si>
  <si>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</si>
  <si>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</si>
  <si>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</si>
  <si>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</si>
  <si>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</si>
  <si>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</si>
  <si>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</si>
  <si>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</si>
  <si>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</si>
  <si>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</si>
  <si>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</si>
  <si>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</si>
  <si>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</si>
  <si>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</si>
  <si>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</si>
  <si>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</si>
  <si>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</si>
  <si>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</si>
  <si>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</si>
  <si>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</si>
  <si>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</si>
  <si>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</si>
  <si>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</si>
  <si>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</si>
  <si>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</si>
  <si>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</si>
  <si>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</si>
  <si>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</si>
  <si>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</si>
  <si>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</si>
  <si>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</si>
  <si>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</si>
  <si>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</si>
  <si>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</si>
  <si>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</si>
  <si>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</si>
  <si>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</si>
  <si>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</si>
  <si>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</si>
  <si>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</si>
  <si>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</si>
  <si>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</si>
  <si>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</si>
  <si>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</si>
  <si>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</si>
  <si>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</si>
  <si>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</si>
  <si>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</si>
  <si>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</si>
  <si>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</si>
  <si>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</si>
  <si>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</si>
  <si>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</si>
  <si>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</si>
  <si>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</si>
  <si>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</si>
  <si>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</si>
  <si>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</si>
  <si>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</si>
  <si>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</si>
  <si>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</si>
  <si>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</si>
  <si>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</si>
  <si>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</si>
  <si>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</si>
  <si>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</si>
  <si>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</si>
  <si>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</si>
  <si>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</si>
  <si>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</si>
  <si>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</si>
  <si>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</si>
  <si>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</si>
  <si>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</si>
  <si>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</si>
  <si>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</si>
  <si>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</si>
  <si>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</si>
  <si>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</si>
  <si>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</si>
  <si>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</si>
  <si>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</si>
  <si>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</si>
  <si>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</si>
  <si>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</si>
  <si>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</si>
  <si>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</si>
  <si>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</si>
  <si>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</si>
  <si>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</si>
  <si>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</si>
  <si>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</si>
  <si>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</si>
  <si>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</si>
  <si>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</si>
  <si>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</si>
  <si>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</si>
  <si>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</si>
  <si>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</si>
  <si>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</si>
  <si>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</si>
  <si>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</si>
  <si>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</si>
  <si>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</si>
  <si>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</si>
  <si>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</si>
  <si>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</si>
  <si>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</si>
  <si>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</si>
  <si>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</si>
  <si>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</si>
  <si>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</si>
  <si>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</si>
  <si>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</si>
  <si>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</si>
  <si>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</si>
  <si>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</si>
  <si>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</si>
  <si>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</si>
  <si>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</si>
  <si>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</si>
  <si>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</si>
  <si>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</si>
  <si>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</si>
  <si>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</si>
  <si>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</si>
  <si>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</si>
  <si>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</si>
  <si>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</si>
  <si>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</si>
  <si>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</si>
  <si>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</si>
  <si>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</si>
  <si>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</si>
  <si>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</si>
  <si>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</si>
  <si>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</si>
  <si>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</si>
  <si>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</si>
  <si>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</si>
  <si>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</si>
  <si>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</si>
  <si>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</si>
  <si>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</si>
  <si>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</si>
  <si>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</si>
  <si>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</si>
  <si>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</si>
  <si>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</si>
  <si>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</si>
  <si>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</si>
  <si>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</si>
  <si>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</si>
  <si>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</si>
  <si>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</si>
  <si>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</si>
  <si>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</si>
  <si>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</si>
  <si>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</si>
  <si>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</si>
  <si>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</si>
  <si>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</si>
  <si>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</si>
  <si>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</si>
  <si>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</si>
  <si>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</si>
  <si>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</si>
  <si>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</si>
  <si>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</si>
  <si>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</si>
  <si>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</si>
  <si>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</si>
  <si>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</si>
  <si>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</si>
  <si>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</si>
  <si>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</si>
  <si>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</si>
  <si>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</si>
  <si>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</si>
  <si>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</si>
  <si>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</si>
  <si>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</si>
  <si>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</si>
  <si>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</si>
  <si>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</si>
  <si>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</si>
  <si>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</si>
  <si>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</si>
  <si>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</si>
  <si>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</si>
  <si>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</si>
  <si>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</si>
  <si>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</si>
  <si>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</si>
  <si>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</si>
  <si>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</si>
  <si>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</si>
  <si>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</si>
  <si>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</si>
  <si>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</si>
  <si>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</si>
  <si>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</si>
  <si>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</si>
  <si>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</si>
  <si>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</si>
  <si>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</si>
  <si>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</si>
  <si>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</si>
  <si>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</si>
  <si>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</si>
  <si>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</si>
  <si>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</si>
  <si>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</si>
  <si>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</si>
  <si>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</si>
  <si>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</si>
  <si>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</si>
  <si>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</si>
  <si>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</si>
  <si>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</si>
  <si>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</si>
  <si>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</si>
  <si>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</si>
  <si>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</si>
  <si>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</si>
  <si>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</si>
  <si>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</si>
  <si>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</si>
  <si>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</si>
  <si>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</si>
  <si>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</si>
  <si>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</si>
  <si>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</si>
  <si>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</si>
  <si>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</si>
  <si>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</si>
  <si>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</si>
  <si>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</si>
  <si>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</si>
  <si>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</si>
  <si>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</si>
  <si>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</si>
  <si>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</si>
  <si>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</si>
  <si>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</si>
  <si>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</si>
  <si>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</si>
  <si>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</si>
  <si>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</si>
  <si>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</si>
  <si>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</si>
  <si>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</si>
  <si>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</si>
  <si>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</si>
  <si>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</si>
  <si>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</si>
  <si>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</si>
  <si>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</si>
  <si>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</si>
  <si>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</si>
  <si>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</si>
  <si>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</si>
  <si>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</si>
  <si>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</si>
  <si>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</si>
  <si>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</si>
  <si>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</si>
  <si>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</si>
  <si>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</si>
  <si>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</si>
  <si>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</si>
  <si>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</si>
  <si>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</si>
  <si>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</si>
  <si>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</si>
  <si>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</si>
  <si>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</si>
  <si>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</si>
  <si>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</si>
  <si>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</si>
  <si>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</si>
  <si>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</si>
  <si>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</si>
  <si>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</si>
  <si>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</si>
  <si>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</si>
  <si>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</si>
  <si>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</si>
  <si>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</si>
  <si>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</si>
  <si>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</si>
  <si>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</si>
  <si>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</si>
  <si>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</si>
  <si>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</si>
  <si>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</si>
  <si>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</si>
  <si>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</si>
  <si>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</si>
  <si>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</si>
  <si>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</si>
  <si>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</si>
  <si>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</si>
  <si>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</si>
  <si>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</si>
  <si>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</si>
  <si>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</si>
  <si>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</si>
  <si>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</si>
  <si>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</si>
  <si>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</si>
  <si>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</si>
  <si>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</si>
  <si>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</si>
  <si>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</si>
  <si>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</si>
  <si>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</si>
  <si>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</si>
  <si>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</si>
  <si>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</si>
  <si>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</si>
  <si>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</si>
  <si>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</si>
  <si>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</si>
  <si>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</si>
  <si>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</si>
  <si>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</si>
  <si>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</si>
  <si>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</si>
  <si>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</si>
  <si>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</si>
  <si>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</si>
  <si>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</si>
  <si>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</si>
  <si>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</si>
  <si>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</si>
  <si>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</si>
  <si>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</si>
  <si>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</si>
  <si>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</si>
  <si>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</si>
  <si>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</si>
  <si>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</si>
  <si>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</si>
  <si>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</si>
  <si>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</si>
  <si>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</si>
  <si>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</si>
  <si>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</si>
  <si>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</si>
  <si>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</si>
  <si>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</si>
  <si>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</si>
  <si>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</si>
  <si>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</si>
  <si>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</si>
  <si>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</si>
  <si>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</si>
  <si>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</si>
  <si>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</si>
  <si>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</si>
  <si>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</si>
  <si>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</si>
  <si>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</si>
  <si>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</si>
  <si>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</si>
  <si>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</si>
  <si>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</si>
  <si>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</si>
  <si>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</si>
  <si>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</si>
  <si>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</si>
  <si>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</si>
  <si>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</si>
  <si>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</si>
  <si>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</si>
  <si>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</si>
  <si>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</si>
  <si>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</si>
  <si>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</si>
  <si>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</si>
  <si>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</si>
  <si>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</si>
  <si>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</si>
  <si>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</si>
  <si>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</si>
  <si>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</si>
  <si>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</si>
  <si>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</si>
  <si>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</si>
  <si>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</si>
  <si>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</si>
  <si>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</si>
  <si>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</si>
  <si>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</si>
  <si>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</si>
  <si>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</si>
  <si>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</si>
  <si>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</si>
  <si>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</si>
  <si>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</si>
  <si>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</si>
  <si>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</si>
  <si>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</si>
  <si>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</si>
  <si>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</si>
  <si>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</si>
  <si>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</si>
  <si>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</si>
  <si>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</si>
  <si>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</si>
  <si>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</si>
  <si>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</si>
  <si>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</si>
  <si>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</si>
  <si>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</si>
  <si>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</si>
  <si>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</si>
  <si>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</si>
  <si>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</si>
  <si>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</si>
  <si>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</si>
  <si>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</si>
  <si>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</si>
  <si>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</si>
  <si>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</si>
  <si>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</si>
  <si>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</si>
  <si>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</si>
  <si>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</si>
  <si>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</si>
  <si>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</si>
  <si>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</si>
  <si>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</si>
  <si>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</si>
  <si>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</si>
  <si>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</si>
  <si>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</si>
  <si>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</si>
  <si>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</si>
  <si>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</si>
  <si>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</si>
  <si>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</si>
  <si>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</si>
  <si>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</si>
  <si>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</si>
  <si>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</si>
  <si>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</si>
  <si>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</si>
  <si>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</si>
  <si>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</si>
  <si>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</si>
  <si>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</si>
  <si>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</si>
  <si>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</si>
  <si>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</si>
  <si>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</si>
  <si>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</si>
  <si>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</si>
  <si>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</si>
  <si>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</si>
  <si>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</si>
  <si>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</si>
  <si>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</si>
  <si>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</si>
  <si>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</si>
  <si>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</si>
  <si>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</si>
  <si>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</si>
  <si>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</si>
  <si>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</si>
  <si>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</si>
  <si>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</si>
  <si>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</si>
  <si>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</si>
  <si>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</si>
  <si>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</si>
  <si>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</si>
  <si>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</si>
  <si>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</si>
  <si>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</si>
  <si>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</si>
  <si>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</si>
  <si>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</si>
  <si>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</si>
  <si>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</si>
  <si>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</si>
  <si>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</si>
  <si>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</si>
  <si>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</si>
  <si>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</si>
  <si>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</si>
  <si>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</si>
  <si>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</si>
  <si>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</si>
  <si>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</si>
  <si>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</si>
  <si>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</si>
  <si>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</si>
  <si>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</si>
  <si>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</si>
  <si>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</si>
  <si>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</si>
  <si>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</si>
  <si>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</si>
  <si>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</si>
  <si>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</si>
  <si>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</si>
  <si>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</si>
  <si>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</si>
  <si>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</si>
  <si>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</si>
  <si>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</si>
  <si>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</si>
  <si>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</si>
  <si>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</si>
  <si>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</si>
  <si>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</si>
  <si>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</si>
  <si>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</si>
  <si>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</si>
  <si>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</si>
  <si>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</si>
  <si>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</si>
  <si>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</si>
  <si>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</si>
  <si>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</si>
  <si>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</si>
  <si>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</si>
  <si>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</si>
  <si>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</si>
  <si>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</si>
  <si>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</si>
  <si>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</si>
  <si>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</si>
  <si>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</si>
  <si>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</si>
  <si>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</si>
  <si>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</si>
  <si>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</si>
  <si>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</si>
  <si>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</si>
  <si>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</si>
  <si>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</si>
  <si>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</si>
  <si>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</si>
  <si>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</si>
  <si>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</si>
  <si>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</si>
  <si>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</si>
  <si>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</si>
  <si>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</si>
  <si>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</si>
  <si>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</si>
  <si>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</si>
  <si>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</si>
  <si>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</si>
  <si>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</si>
  <si>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</si>
  <si>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</si>
  <si>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</si>
  <si>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</si>
  <si>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</si>
  <si>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</si>
  <si>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</si>
  <si>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</si>
  <si>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</si>
  <si>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</si>
  <si>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</si>
  <si>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</si>
  <si>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</si>
  <si>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</si>
  <si>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</si>
  <si>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</si>
  <si>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</si>
  <si>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</si>
  <si>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</si>
  <si>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</si>
  <si>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</si>
  <si>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</si>
  <si>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</si>
  <si>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</si>
  <si>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</si>
  <si>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</si>
  <si>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</si>
  <si>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</si>
  <si>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</si>
  <si>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</si>
  <si>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</si>
  <si>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</si>
  <si>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</si>
  <si>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</si>
  <si>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</si>
  <si>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</si>
  <si>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</si>
  <si>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</si>
  <si>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</si>
  <si>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</si>
  <si>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</si>
  <si>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</si>
  <si>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</si>
  <si>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</si>
  <si>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</si>
  <si>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</si>
  <si>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</si>
  <si>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</si>
  <si>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</si>
  <si>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</si>
  <si>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</si>
  <si>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</si>
  <si>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</si>
  <si>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</si>
  <si>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</si>
  <si>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</si>
  <si>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</si>
  <si>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</si>
  <si>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</si>
  <si>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</si>
  <si>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</si>
  <si>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</si>
  <si>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</si>
  <si>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</si>
  <si>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</si>
  <si>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</si>
  <si>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</si>
  <si>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</si>
  <si>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</si>
  <si>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</si>
  <si>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</si>
  <si>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</si>
  <si>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</si>
  <si>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</si>
  <si>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</si>
  <si>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</si>
  <si>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</si>
  <si>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</si>
  <si>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</si>
  <si>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</si>
  <si>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</si>
  <si>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</si>
  <si>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</si>
  <si>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</si>
  <si>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</si>
  <si>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</si>
  <si>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</si>
  <si>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</si>
  <si>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</si>
  <si>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</si>
  <si>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</si>
  <si>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</si>
  <si>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</si>
  <si>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</si>
  <si>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</si>
  <si>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</si>
  <si>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</si>
  <si>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</si>
  <si>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</si>
  <si>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</si>
  <si>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</si>
  <si>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</si>
  <si>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</si>
  <si>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</si>
  <si>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</si>
  <si>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</si>
  <si>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</si>
  <si>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</si>
  <si>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</si>
  <si>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</si>
  <si>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</si>
  <si>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</si>
  <si>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</si>
  <si>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</si>
  <si>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</si>
  <si>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</si>
  <si>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</si>
  <si>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</si>
  <si>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</si>
  <si>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</si>
  <si>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</si>
  <si>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</si>
  <si>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</si>
  <si>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</si>
  <si>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</si>
  <si>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</si>
  <si>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</si>
  <si>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</si>
  <si>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</si>
  <si>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</si>
  <si>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</si>
  <si>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</si>
  <si>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</si>
  <si>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</si>
  <si>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</si>
  <si>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</si>
  <si>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</si>
  <si>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</si>
  <si>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</si>
  <si>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</si>
  <si>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</si>
  <si>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</si>
  <si>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</si>
  <si>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</si>
  <si>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</si>
  <si>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</si>
  <si>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</si>
  <si>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</si>
  <si>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</si>
  <si>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</si>
  <si>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</si>
  <si>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</si>
  <si>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</si>
  <si>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</si>
  <si>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</si>
  <si>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</si>
  <si>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</si>
  <si>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</si>
  <si>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</si>
  <si>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</si>
  <si>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</si>
  <si>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</si>
  <si>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</si>
  <si>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</si>
  <si>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</si>
  <si>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</si>
  <si>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</si>
  <si>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</si>
  <si>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</si>
  <si>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</si>
  <si>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</si>
  <si>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</si>
  <si>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</si>
  <si>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</si>
  <si>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</si>
  <si>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</si>
  <si>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</si>
  <si>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</si>
  <si>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</si>
  <si>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</si>
  <si>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</si>
  <si>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</si>
  <si>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</si>
  <si>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</si>
  <si>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</si>
  <si>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</si>
  <si>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</si>
  <si>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</si>
  <si>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</si>
  <si>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</si>
  <si>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</si>
  <si>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</si>
  <si>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</si>
  <si>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</si>
  <si>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</si>
  <si>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</si>
  <si>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</si>
  <si>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</si>
  <si>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</si>
  <si>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</si>
  <si>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</si>
  <si>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</si>
  <si>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</si>
  <si>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</si>
  <si>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</si>
  <si>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</si>
  <si>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</si>
  <si>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</si>
  <si>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</si>
  <si>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</si>
  <si>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</si>
  <si>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</si>
  <si>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</si>
  <si>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</si>
  <si>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</si>
  <si>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</si>
  <si>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</si>
  <si>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</si>
  <si>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</si>
  <si>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</si>
  <si>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</si>
  <si>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</si>
  <si>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</si>
  <si>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</si>
  <si>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</si>
  <si>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</si>
  <si>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</si>
  <si>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</si>
  <si>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</si>
  <si>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</si>
  <si>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</si>
  <si>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</si>
  <si>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</si>
  <si>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</si>
  <si>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</si>
  <si>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</si>
  <si>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</si>
  <si>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</si>
  <si>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</si>
  <si>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</si>
  <si>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</si>
  <si>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</si>
  <si>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</si>
  <si>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</si>
  <si>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</si>
  <si>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</si>
  <si>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</si>
  <si>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</si>
  <si>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</si>
  <si>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</si>
  <si>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</si>
  <si>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</si>
  <si>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</si>
  <si>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</si>
  <si>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</si>
  <si>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</si>
  <si>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</si>
  <si>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</si>
  <si>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</si>
  <si>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</si>
  <si>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</si>
  <si>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</si>
  <si>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</si>
  <si>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</si>
  <si>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</si>
  <si>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</si>
  <si>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</si>
  <si>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</si>
  <si>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</si>
  <si>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</si>
  <si>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</si>
  <si>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</si>
  <si>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</si>
  <si>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</si>
  <si>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</si>
  <si>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</si>
  <si>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</si>
  <si>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</si>
  <si>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</si>
  <si>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</si>
  <si>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</si>
  <si>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</si>
  <si>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</si>
  <si>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</si>
  <si>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</si>
  <si>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</si>
  <si>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</si>
  <si>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</si>
  <si>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</si>
  <si>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</si>
  <si>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</si>
  <si>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</si>
  <si>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</si>
  <si>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</si>
  <si>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</si>
  <si>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</si>
  <si>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</si>
  <si>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</si>
  <si>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</si>
  <si>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</si>
  <si>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</si>
  <si>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</si>
  <si>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</si>
  <si>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</si>
  <si>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</si>
  <si>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</si>
  <si>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</si>
  <si>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</si>
  <si>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</si>
  <si>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</si>
  <si>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</si>
  <si>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</si>
  <si>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</si>
  <si>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</si>
  <si>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</si>
  <si>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</si>
  <si>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</si>
  <si>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</si>
  <si>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</si>
  <si>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</si>
  <si>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</si>
  <si>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</si>
  <si>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</si>
  <si>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</si>
  <si>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</si>
  <si>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</si>
  <si>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</si>
  <si>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</si>
  <si>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</si>
  <si>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</si>
  <si>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</si>
  <si>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</si>
  <si>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</si>
  <si>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</si>
  <si>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</si>
  <si>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</si>
  <si>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</si>
  <si>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</si>
  <si>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</si>
  <si>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</si>
  <si>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</si>
  <si>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</si>
  <si>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</si>
  <si>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</si>
  <si>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</si>
  <si>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</si>
  <si>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</si>
  <si>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</si>
  <si>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</si>
  <si>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</si>
  <si>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</si>
  <si>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</si>
  <si>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</si>
  <si>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</si>
  <si>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</si>
  <si>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</si>
  <si>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</si>
  <si>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</si>
  <si>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</si>
  <si>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</si>
  <si>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</si>
  <si>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</si>
  <si>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</si>
  <si>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</si>
  <si>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</si>
  <si>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</si>
  <si>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</si>
  <si>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</si>
  <si>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</si>
  <si>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</si>
  <si>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</si>
  <si>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</si>
  <si>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</si>
  <si>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</si>
  <si>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</si>
  <si>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</si>
  <si>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</si>
  <si>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</si>
  <si>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</si>
  <si>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</si>
  <si>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</si>
  <si>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</si>
  <si>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</si>
  <si>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</si>
  <si>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</si>
  <si>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</si>
  <si>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</si>
  <si>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</si>
  <si>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</si>
  <si>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</si>
  <si>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</si>
  <si>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</si>
  <si>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</si>
  <si>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</si>
  <si>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</si>
  <si>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</si>
  <si>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</si>
  <si>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</si>
  <si>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</si>
  <si>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</si>
  <si>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</si>
  <si>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</si>
  <si>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</si>
  <si>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</si>
  <si>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</si>
  <si>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</si>
  <si>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</si>
  <si>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</si>
  <si>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</si>
  <si>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</si>
  <si>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</si>
  <si>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</si>
  <si>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</si>
  <si>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</si>
  <si>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</si>
  <si>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</si>
  <si>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</si>
  <si>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</si>
  <si>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</si>
  <si>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</si>
  <si>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</si>
  <si>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</si>
  <si>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</si>
  <si>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</si>
  <si>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</si>
  <si>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</si>
  <si>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</si>
  <si>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</si>
  <si>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</si>
  <si>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</si>
  <si>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</si>
  <si>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</si>
  <si>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</si>
  <si>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</si>
  <si>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</si>
  <si>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</si>
  <si>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</si>
  <si>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</si>
  <si>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</si>
  <si>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</si>
  <si>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</si>
  <si>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</si>
  <si>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</si>
  <si>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</si>
  <si>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</si>
  <si>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</si>
  <si>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</si>
  <si>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</si>
  <si>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</si>
  <si>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</si>
  <si>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</si>
  <si>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</si>
  <si>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</si>
  <si>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</si>
  <si>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</si>
  <si>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</si>
  <si>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</si>
  <si>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</si>
  <si>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</si>
  <si>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</si>
  <si>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</si>
  <si>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</si>
  <si>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</si>
  <si>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</si>
  <si>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</si>
  <si>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</si>
  <si>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</si>
  <si>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</si>
  <si>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</si>
  <si>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</si>
  <si>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</si>
  <si>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</si>
  <si>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</si>
  <si>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</si>
  <si>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</si>
  <si>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</si>
  <si>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</si>
  <si>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</si>
  <si>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</si>
  <si>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</si>
  <si>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</si>
  <si>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</si>
  <si>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</si>
  <si>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</si>
  <si>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</si>
  <si>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</si>
  <si>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</si>
  <si>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</si>
  <si>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</si>
  <si>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</si>
  <si>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</si>
  <si>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</si>
  <si>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</si>
  <si>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</si>
  <si>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</si>
  <si>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</si>
  <si>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</si>
  <si>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</si>
  <si>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</si>
  <si>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</si>
  <si>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</si>
  <si>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</si>
  <si>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</si>
  <si>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</si>
  <si>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</si>
  <si>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</si>
  <si>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</si>
  <si>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</si>
  <si>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</si>
  <si>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</si>
  <si>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</si>
  <si>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</si>
  <si>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</si>
  <si>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</si>
  <si>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</si>
  <si>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</si>
  <si>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</si>
  <si>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</si>
  <si>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</si>
  <si>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</si>
  <si>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</si>
  <si>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</si>
  <si>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</si>
  <si>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</si>
  <si>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</si>
  <si>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</si>
  <si>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</si>
  <si>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</si>
  <si>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</si>
  <si>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</si>
  <si>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</si>
  <si>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</si>
  <si>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</si>
  <si>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</si>
  <si>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</si>
  <si>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</si>
  <si>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</si>
  <si>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</si>
  <si>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</si>
  <si>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</si>
  <si>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</si>
  <si>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</si>
  <si>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</si>
  <si>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</si>
  <si>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</si>
  <si>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</si>
  <si>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</si>
  <si>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</si>
  <si>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</si>
  <si>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</si>
  <si>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</si>
  <si>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</si>
  <si>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</si>
  <si>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</si>
  <si>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</si>
  <si>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</si>
  <si>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</si>
  <si>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</si>
  <si>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</si>
  <si>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</si>
  <si>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</si>
  <si>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</si>
  <si>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</si>
  <si>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</si>
  <si>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</si>
  <si>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</si>
  <si>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</si>
  <si>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</si>
  <si>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</si>
  <si>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</si>
  <si>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</si>
  <si>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</si>
  <si>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</si>
  <si>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</si>
  <si>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</si>
  <si>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</si>
  <si>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</si>
  <si>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</si>
  <si>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</si>
  <si>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</si>
  <si>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</si>
  <si>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</si>
  <si>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</si>
  <si>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</si>
  <si>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</si>
  <si>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</si>
  <si>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</si>
  <si>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</si>
  <si>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</si>
  <si>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</si>
  <si>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</si>
  <si>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</si>
  <si>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</si>
  <si>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</si>
  <si>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</si>
  <si>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</si>
  <si>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</si>
  <si>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</si>
  <si>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</si>
  <si>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</si>
  <si>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</si>
  <si>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</si>
  <si>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</si>
  <si>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</si>
  <si>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</si>
  <si>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</si>
  <si>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</si>
  <si>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</si>
  <si>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</si>
  <si>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</si>
  <si>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</si>
  <si>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</si>
  <si>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</si>
  <si>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</si>
  <si>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</si>
  <si>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</si>
  <si>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</si>
  <si>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</si>
  <si>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</si>
  <si>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</si>
  <si>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</si>
  <si>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</si>
  <si>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</si>
  <si>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</si>
  <si>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</si>
  <si>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</si>
  <si>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</si>
  <si>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</si>
  <si>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</si>
  <si>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</si>
  <si>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</si>
  <si>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</si>
  <si>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</si>
  <si>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</si>
  <si>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</si>
  <si>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</si>
  <si>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</si>
  <si>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</si>
  <si>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</si>
  <si>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</si>
  <si>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</si>
  <si>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</si>
  <si>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</si>
  <si>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</si>
  <si>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</si>
  <si>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</si>
  <si>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</si>
  <si>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</si>
  <si>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</si>
  <si>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</si>
  <si>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</si>
  <si>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</si>
  <si>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</si>
  <si>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</si>
  <si>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</si>
  <si>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</si>
  <si>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</si>
  <si>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</si>
  <si>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</si>
  <si>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</si>
  <si>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</si>
  <si>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</si>
  <si>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</si>
  <si>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</si>
  <si>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</si>
  <si>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</si>
  <si>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</si>
  <si>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</si>
  <si>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</si>
  <si>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</si>
  <si>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</si>
  <si>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</si>
  <si>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</si>
  <si>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</si>
  <si>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</si>
  <si>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</si>
  <si>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</si>
  <si>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</si>
  <si>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</si>
  <si>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</si>
  <si>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</si>
  <si>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</si>
  <si>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</si>
  <si>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</si>
  <si>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</si>
  <si>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</si>
  <si>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</si>
  <si>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</si>
  <si>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</si>
  <si>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</si>
  <si>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</si>
  <si>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</si>
  <si>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</si>
  <si>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</si>
  <si>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</si>
  <si>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</si>
  <si>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</si>
  <si>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</si>
  <si>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</si>
  <si>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</si>
  <si>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</si>
  <si>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</si>
  <si>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</si>
  <si>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</si>
  <si>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</si>
  <si>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</si>
  <si>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</si>
  <si>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</si>
  <si>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</si>
  <si>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</si>
  <si>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</si>
  <si>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</si>
  <si>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</si>
  <si>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</si>
  <si>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</si>
  <si>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</si>
  <si>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</si>
  <si>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</si>
  <si>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</si>
  <si>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</si>
  <si>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</si>
  <si>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</si>
  <si>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</si>
  <si>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</si>
  <si>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</si>
  <si>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</si>
  <si>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</si>
  <si>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</si>
  <si>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</si>
  <si>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</si>
  <si>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</si>
  <si>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</si>
  <si>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</si>
  <si>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</si>
  <si>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</si>
  <si>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</si>
  <si>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</si>
  <si>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</si>
  <si>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</si>
  <si>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</si>
  <si>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</si>
  <si>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</si>
  <si>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</si>
  <si>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</si>
  <si>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</si>
  <si>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</si>
  <si>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</si>
  <si>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</si>
  <si>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</si>
  <si>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</si>
  <si>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</si>
  <si>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</si>
  <si>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</si>
  <si>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</si>
  <si>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</si>
  <si>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</si>
  <si>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</si>
  <si>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</si>
  <si>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</si>
  <si>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</si>
  <si>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</si>
  <si>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</si>
  <si>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</si>
  <si>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</si>
  <si>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</si>
  <si>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</si>
  <si>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</si>
  <si>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</si>
  <si>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</si>
  <si>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</si>
  <si>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</si>
  <si>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</si>
  <si>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</si>
  <si>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</si>
  <si>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</si>
  <si>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</si>
  <si>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</si>
  <si>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</si>
  <si>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</si>
  <si>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</si>
  <si>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</si>
  <si>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</si>
  <si>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</si>
  <si>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</si>
  <si>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</si>
  <si>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</si>
  <si>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</si>
  <si>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</si>
  <si>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</si>
  <si>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</si>
  <si>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</si>
  <si>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</si>
  <si>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</si>
  <si>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</si>
  <si>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</si>
  <si>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</si>
  <si>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</si>
  <si>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</si>
  <si>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</si>
  <si>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</si>
  <si>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</si>
  <si>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</si>
  <si>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</si>
  <si>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</si>
  <si>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</si>
  <si>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</si>
  <si>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</si>
  <si>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</si>
  <si>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</si>
  <si>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</si>
  <si>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</si>
  <si>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</si>
  <si>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</si>
  <si>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</si>
  <si>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</si>
  <si>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</si>
  <si>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</si>
  <si>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</si>
  <si>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</si>
  <si>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</si>
  <si>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</si>
  <si>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</si>
  <si>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</si>
  <si>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</si>
  <si>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</si>
  <si>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</si>
  <si>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</si>
  <si>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</si>
  <si>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</si>
  <si>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</si>
  <si>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</si>
  <si>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</si>
  <si>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</si>
  <si>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</si>
  <si>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</si>
  <si>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</si>
  <si>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</si>
  <si>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</si>
  <si>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</si>
  <si>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</si>
  <si>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</si>
  <si>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</si>
  <si>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</si>
  <si>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</si>
  <si>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</si>
  <si>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</si>
  <si>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</si>
  <si>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</si>
  <si>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</si>
  <si>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</si>
  <si>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</si>
  <si>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</si>
  <si>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</si>
  <si>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</si>
  <si>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</si>
  <si>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</si>
  <si>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</si>
  <si>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</si>
  <si>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</si>
  <si>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</si>
  <si>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</si>
  <si>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</si>
  <si>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</si>
  <si>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</si>
  <si>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</si>
  <si>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</si>
  <si>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</si>
  <si>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</si>
  <si>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</si>
  <si>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</si>
  <si>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</si>
  <si>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</si>
  <si>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</si>
  <si>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</si>
  <si>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</si>
  <si>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</si>
  <si>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</si>
  <si>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</si>
  <si>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</si>
  <si>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</si>
  <si>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</si>
  <si>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</si>
  <si>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</si>
  <si>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</si>
  <si>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</si>
  <si>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</si>
  <si>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</si>
  <si>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</si>
  <si>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</si>
  <si>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</si>
  <si>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</si>
  <si>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</si>
  <si>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</si>
  <si>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</si>
  <si>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</si>
  <si>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</si>
  <si>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</si>
  <si>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</si>
  <si>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</si>
  <si>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</si>
  <si>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</si>
  <si>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</si>
  <si>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</si>
  <si>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</si>
  <si>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</si>
  <si>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</si>
  <si>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</si>
  <si>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</si>
  <si>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</si>
  <si>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</si>
  <si>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</si>
  <si>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</si>
  <si>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</si>
  <si>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</si>
  <si>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</si>
  <si>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</si>
  <si>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</si>
  <si>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</si>
  <si>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</si>
  <si>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</si>
  <si>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</si>
  <si>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</si>
  <si>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</si>
  <si>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</si>
  <si>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</si>
  <si>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</si>
  <si>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</si>
  <si>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</si>
  <si>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</si>
  <si>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</si>
  <si>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</si>
  <si>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</si>
  <si>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</si>
  <si>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</si>
  <si>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</si>
  <si>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</si>
  <si>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</si>
  <si>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</si>
  <si>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</si>
  <si>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</si>
  <si>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</si>
  <si>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</si>
  <si>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</si>
  <si>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</si>
  <si>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</si>
  <si>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</si>
  <si>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</si>
  <si>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</si>
  <si>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</si>
  <si>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</si>
  <si>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</si>
  <si>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</si>
  <si>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</si>
  <si>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</si>
  <si>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</si>
  <si>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</si>
  <si>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</si>
  <si>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</si>
  <si>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</si>
  <si>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</si>
  <si>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</si>
  <si>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</si>
  <si>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</si>
  <si>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</si>
  <si>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</si>
  <si>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</si>
  <si>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</si>
  <si>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</si>
  <si>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</si>
  <si>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</si>
  <si>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</si>
  <si>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</si>
  <si>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</si>
  <si>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</si>
  <si>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</si>
  <si>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</si>
  <si>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</si>
  <si>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</si>
  <si>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</si>
  <si>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</si>
  <si>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</si>
  <si>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</si>
  <si>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</si>
  <si>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</si>
  <si>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</si>
  <si>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</si>
  <si>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</si>
  <si>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</si>
  <si>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</si>
  <si>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</si>
  <si>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</si>
  <si>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</si>
  <si>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</si>
  <si>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</si>
  <si>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</si>
  <si>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</si>
  <si>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</si>
  <si>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</si>
  <si>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</si>
  <si>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</si>
  <si>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</si>
  <si>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</si>
  <si>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</si>
  <si>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</si>
  <si>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</si>
  <si>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</si>
  <si>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</si>
  <si>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</si>
  <si>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</si>
  <si>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</si>
  <si>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</si>
  <si>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</si>
  <si>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</si>
  <si>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</si>
  <si>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</si>
  <si>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</si>
  <si>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</si>
  <si>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</si>
  <si>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</si>
  <si>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</si>
  <si>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</si>
  <si>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</si>
  <si>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</si>
  <si>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</si>
  <si>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</si>
  <si>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</si>
  <si>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</si>
  <si>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</si>
  <si>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</si>
  <si>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</si>
  <si>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</si>
  <si>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</si>
  <si>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</si>
  <si>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</si>
  <si>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</si>
  <si>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</si>
  <si>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</si>
  <si>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</si>
  <si>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</si>
  <si>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</si>
  <si>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</si>
  <si>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</si>
  <si>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</si>
  <si>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</si>
  <si>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</si>
  <si>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</si>
  <si>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</si>
  <si>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</si>
  <si>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</si>
  <si>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</si>
  <si>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</si>
  <si>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</si>
  <si>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</si>
  <si>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</si>
  <si>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</si>
  <si>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</si>
  <si>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</si>
  <si>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</si>
  <si>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</si>
  <si>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</si>
  <si>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</si>
  <si>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</si>
  <si>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</si>
  <si>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</si>
  <si>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</si>
  <si>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</si>
  <si>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</si>
  <si>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</si>
  <si>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</si>
  <si>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</si>
  <si>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</si>
  <si>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</si>
  <si>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</si>
  <si>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</si>
  <si>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</si>
  <si>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</si>
  <si>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</si>
  <si>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</si>
  <si>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</si>
  <si>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</si>
  <si>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</si>
  <si>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</si>
  <si>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</si>
  <si>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</si>
  <si>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</si>
  <si>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</si>
  <si>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</si>
  <si>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</si>
  <si>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</si>
  <si>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</si>
  <si>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</si>
  <si>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</si>
  <si>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</si>
  <si>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</si>
  <si>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</si>
  <si>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</si>
  <si>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</si>
  <si>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</si>
  <si>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</si>
  <si>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</si>
  <si>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</si>
  <si>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</si>
  <si>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</si>
  <si>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</si>
  <si>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</si>
  <si>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</si>
  <si>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</si>
  <si>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</si>
  <si>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</si>
  <si>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</si>
  <si>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</si>
  <si>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</si>
  <si>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</si>
  <si>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</si>
  <si>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</si>
  <si>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</si>
  <si>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</si>
  <si>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</si>
  <si>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</si>
  <si>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</si>
  <si>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</si>
  <si>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</si>
  <si>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</si>
  <si>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</si>
  <si>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</si>
  <si>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</si>
  <si>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</si>
  <si>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</si>
  <si>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</si>
  <si>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</si>
  <si>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</si>
  <si>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</si>
  <si>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</si>
  <si>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</si>
  <si>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</si>
  <si>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</si>
  <si>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</si>
  <si>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</si>
  <si>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</si>
  <si>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</si>
  <si>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</si>
  <si>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</si>
  <si>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</si>
  <si>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</si>
  <si>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</si>
  <si>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</si>
  <si>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</si>
  <si>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</si>
  <si>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</si>
  <si>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</si>
  <si>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</si>
  <si>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</si>
  <si>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</si>
  <si>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</si>
  <si>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</si>
  <si>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</si>
  <si>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</si>
  <si>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</si>
  <si>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</si>
  <si>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</si>
  <si>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</si>
  <si>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</si>
  <si>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</si>
  <si>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</si>
  <si>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</si>
  <si>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</si>
  <si>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</si>
  <si>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</si>
  <si>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</si>
  <si>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</si>
  <si>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</si>
  <si>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</si>
  <si>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</si>
  <si>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</si>
  <si>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</si>
  <si>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</si>
  <si>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</si>
  <si>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</si>
  <si>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</si>
  <si>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</si>
  <si>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</si>
  <si>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</si>
  <si>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</si>
  <si>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</si>
  <si>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</si>
  <si>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</si>
  <si>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</si>
  <si>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</si>
  <si>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</si>
  <si>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</si>
  <si>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</si>
  <si>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</si>
  <si>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</si>
  <si>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</si>
  <si>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</si>
  <si>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</si>
  <si>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</si>
  <si>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</si>
  <si>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</si>
  <si>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</si>
  <si>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</si>
  <si>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</si>
  <si>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</si>
  <si>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</si>
  <si>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</si>
  <si>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</si>
  <si>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</si>
  <si>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</si>
  <si>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</si>
  <si>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</si>
  <si>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</si>
  <si>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</si>
  <si>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</si>
  <si>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</si>
  <si>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</si>
  <si>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</si>
  <si>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</si>
  <si>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</si>
  <si>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</si>
  <si>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</si>
  <si>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</si>
  <si>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</si>
  <si>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</si>
  <si>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</si>
  <si>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</si>
  <si>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</si>
  <si>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</si>
  <si>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</si>
  <si>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</si>
  <si>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</si>
  <si>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</si>
  <si>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</si>
  <si>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</si>
  <si>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</si>
  <si>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</si>
  <si>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</si>
  <si>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</si>
  <si>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</si>
  <si>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</si>
  <si>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</si>
  <si>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</si>
  <si>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</si>
  <si>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</si>
  <si>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</si>
  <si>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</si>
  <si>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</si>
  <si>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</si>
  <si>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</si>
  <si>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</si>
  <si>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</si>
  <si>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</si>
  <si>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</si>
  <si>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</si>
  <si>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</si>
  <si>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</si>
  <si>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</si>
  <si>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</si>
  <si>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</si>
  <si>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</si>
  <si>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</si>
  <si>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</si>
  <si>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</si>
  <si>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</si>
  <si>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</si>
  <si>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</si>
  <si>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</si>
  <si>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</si>
  <si>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</si>
  <si>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</si>
  <si>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</si>
  <si>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</si>
  <si>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</si>
  <si>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</si>
  <si>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</si>
  <si>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</si>
  <si>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</si>
  <si>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</si>
  <si>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</si>
  <si>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</si>
  <si>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</si>
  <si>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</si>
  <si>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</si>
  <si>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</si>
  <si>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</si>
  <si>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</si>
  <si>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</si>
  <si>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</si>
  <si>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</si>
  <si>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</si>
  <si>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</si>
  <si>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</si>
  <si>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</si>
  <si>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</si>
  <si>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</si>
  <si>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</si>
  <si>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</si>
  <si>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</si>
  <si>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</si>
  <si>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</si>
  <si>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</si>
  <si>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</si>
  <si>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</si>
  <si>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</si>
  <si>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</si>
  <si>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</si>
  <si>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</si>
  <si>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</si>
  <si>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</si>
  <si>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</si>
  <si>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</si>
  <si>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</si>
  <si>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</si>
  <si>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</si>
  <si>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</si>
  <si>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</si>
  <si>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</si>
  <si>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</si>
  <si>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</si>
  <si>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</si>
  <si>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</si>
  <si>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</si>
  <si>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</si>
  <si>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</si>
  <si>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</si>
  <si>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</si>
  <si>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</si>
  <si>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</si>
  <si>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</si>
  <si>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</si>
  <si>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</si>
  <si>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</si>
  <si>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</si>
  <si>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</si>
  <si>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</si>
  <si>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</si>
  <si>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</si>
  <si>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</si>
  <si>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</si>
  <si>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</si>
  <si>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</si>
  <si>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</si>
  <si>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</si>
  <si>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</si>
  <si>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</si>
  <si>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</si>
  <si>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</si>
  <si>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</si>
  <si>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</si>
  <si>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</si>
  <si>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</si>
  <si>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</si>
  <si>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</si>
  <si>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</si>
  <si>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</si>
  <si>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</si>
  <si>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</si>
  <si>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</si>
  <si>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</si>
  <si>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</si>
  <si>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</si>
  <si>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</si>
  <si>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</si>
  <si>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</si>
  <si>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</si>
  <si>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</si>
  <si>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</si>
  <si>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</si>
  <si>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</si>
  <si>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</si>
  <si>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</si>
  <si>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</si>
  <si>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</si>
  <si>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</si>
  <si>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</si>
  <si>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</si>
  <si>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</si>
  <si>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</si>
  <si>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</si>
  <si>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</si>
  <si>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</si>
  <si>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</si>
  <si>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</si>
  <si>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</si>
  <si>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</si>
  <si>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</si>
  <si>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</si>
  <si>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</si>
  <si>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</si>
  <si>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</si>
  <si>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</si>
  <si>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</si>
  <si>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</si>
  <si>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</si>
  <si>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</si>
  <si>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</si>
  <si>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</si>
  <si>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</si>
  <si>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</si>
  <si>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</si>
  <si>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</si>
  <si>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</si>
  <si>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</si>
  <si>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</si>
  <si>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</si>
  <si>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</si>
  <si>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</si>
  <si>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</si>
  <si>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</si>
  <si>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</si>
  <si>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</si>
  <si>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</si>
  <si>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</si>
  <si>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</si>
  <si>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</si>
  <si>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</si>
  <si>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</si>
  <si>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</si>
  <si>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</si>
  <si>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</si>
  <si>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</si>
  <si>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</si>
  <si>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</si>
  <si>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</si>
  <si>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</si>
  <si>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</si>
  <si>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</si>
  <si>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</si>
  <si>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</si>
  <si>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</si>
  <si>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</si>
  <si>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</si>
  <si>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</si>
  <si>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</si>
  <si>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</si>
  <si>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</si>
  <si>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</si>
  <si>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</si>
  <si>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</si>
  <si>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</si>
  <si>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</si>
  <si>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</si>
  <si>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</si>
  <si>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</si>
  <si>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</si>
  <si>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</si>
  <si>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</si>
  <si>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</si>
  <si>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</si>
  <si>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</si>
  <si>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</si>
  <si>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</si>
  <si>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</si>
  <si>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</si>
  <si>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</si>
  <si>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</si>
  <si>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</si>
  <si>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</si>
  <si>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</si>
  <si>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</si>
  <si>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</si>
  <si>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</si>
  <si>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</si>
  <si>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</si>
  <si>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</si>
  <si>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</si>
  <si>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</si>
  <si>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</si>
  <si>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</si>
  <si>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</si>
  <si>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</si>
  <si>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</si>
  <si>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</si>
  <si>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</si>
  <si>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</si>
  <si>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</si>
  <si>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</si>
  <si>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</si>
  <si>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</si>
  <si>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</si>
  <si>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</si>
  <si>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</si>
  <si>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</si>
  <si>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</si>
  <si>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</si>
  <si>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</si>
  <si>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</si>
  <si>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</si>
  <si>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</si>
  <si>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</si>
  <si>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</si>
  <si>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</si>
  <si>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</si>
  <si>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</si>
  <si>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</si>
  <si>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</si>
  <si>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</si>
  <si>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</si>
  <si>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</si>
  <si>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</si>
  <si>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</si>
  <si>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</si>
  <si>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</si>
  <si>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</si>
  <si>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</si>
  <si>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</si>
  <si>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</si>
  <si>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</si>
  <si>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</si>
  <si>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</si>
  <si>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</si>
  <si>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</si>
  <si>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</si>
  <si>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</si>
  <si>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</si>
  <si>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</si>
  <si>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</si>
  <si>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</si>
  <si>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</si>
  <si>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</si>
  <si>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</si>
  <si>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</si>
  <si>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</si>
  <si>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</si>
  <si>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</si>
  <si>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</si>
  <si>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</si>
  <si>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</si>
  <si>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</si>
  <si>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</si>
  <si>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</si>
  <si>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</si>
  <si>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</si>
  <si>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</si>
  <si>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</si>
  <si>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</si>
  <si>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</si>
  <si>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</si>
  <si>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</si>
  <si>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</si>
  <si>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</si>
  <si>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</si>
  <si>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</si>
  <si>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</si>
  <si>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</si>
  <si>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</si>
  <si>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</si>
  <si>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</si>
  <si>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</si>
  <si>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</si>
  <si>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</si>
  <si>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</si>
  <si>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</si>
  <si>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</si>
  <si>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</si>
  <si>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</si>
  <si>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</si>
  <si>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</si>
  <si>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</si>
  <si>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</si>
  <si>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</si>
  <si>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</si>
  <si>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</si>
  <si>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</si>
  <si>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</si>
  <si>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</si>
  <si>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</si>
  <si>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</si>
  <si>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</si>
  <si>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</si>
  <si>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</si>
  <si>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</si>
  <si>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</si>
  <si>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</si>
  <si>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</si>
  <si>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</si>
  <si>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</si>
  <si>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</si>
  <si>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</si>
  <si>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</si>
  <si>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</si>
  <si>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</si>
  <si>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</si>
  <si>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</si>
  <si>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</si>
  <si>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</si>
  <si>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</si>
  <si>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</si>
  <si>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</si>
  <si>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</si>
  <si>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</si>
  <si>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</si>
  <si>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</si>
  <si>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</si>
  <si>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</si>
  <si>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</si>
  <si>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</si>
  <si>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</si>
  <si>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</si>
  <si>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</si>
  <si>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</si>
  <si>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</si>
  <si>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</si>
  <si>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</si>
  <si>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</si>
  <si>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</si>
  <si>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</si>
  <si>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</si>
  <si>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</si>
  <si>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</si>
  <si>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</si>
  <si>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</si>
  <si>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</si>
  <si>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</si>
  <si>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</si>
  <si>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</si>
  <si>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</si>
  <si>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</si>
  <si>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</si>
  <si>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</si>
  <si>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</si>
  <si>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</si>
  <si>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</si>
  <si>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</si>
  <si>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</si>
  <si>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</si>
  <si>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</si>
  <si>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</si>
  <si>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</si>
  <si>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</si>
  <si>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</si>
  <si>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</si>
  <si>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</si>
  <si>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</si>
  <si>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</si>
  <si>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</si>
  <si>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</si>
  <si>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</si>
  <si>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</si>
  <si>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</si>
  <si>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</si>
  <si>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</si>
  <si>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</si>
  <si>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</si>
  <si>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</si>
  <si>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</si>
  <si>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</si>
  <si>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</si>
  <si>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</si>
  <si>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</si>
  <si>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</si>
  <si>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</si>
  <si>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</si>
  <si>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</si>
  <si>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</si>
  <si>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</si>
  <si>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</si>
  <si>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</si>
  <si>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</si>
  <si>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</si>
  <si>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</si>
  <si>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</si>
  <si>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</si>
  <si>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</si>
  <si>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</si>
  <si>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</si>
  <si>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</si>
  <si>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</si>
  <si>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</si>
  <si>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</si>
  <si>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</si>
  <si>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</si>
  <si>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</si>
  <si>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</si>
  <si>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</si>
  <si>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</si>
  <si>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</si>
  <si>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</si>
  <si>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</si>
  <si>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</si>
  <si>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</si>
  <si>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</si>
  <si>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</si>
  <si>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</si>
  <si>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</si>
  <si>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</si>
  <si>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</si>
  <si>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</si>
  <si>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</si>
  <si>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</si>
  <si>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</si>
  <si>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</si>
  <si>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</si>
  <si>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</si>
  <si>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</si>
  <si>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</si>
  <si>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</si>
  <si>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</si>
  <si>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</si>
  <si>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</si>
  <si>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</si>
  <si>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</si>
  <si>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</si>
  <si>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</si>
  <si>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</si>
  <si>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</si>
  <si>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</si>
  <si>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</si>
  <si>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</si>
  <si>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</si>
  <si>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</si>
  <si>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</si>
  <si>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</si>
  <si>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</si>
  <si>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</si>
  <si>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</si>
  <si>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</si>
  <si>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</si>
  <si>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</si>
  <si>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</si>
  <si>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</si>
  <si>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</si>
  <si>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</si>
  <si>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</si>
  <si>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</si>
  <si>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</si>
  <si>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</si>
  <si>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</si>
  <si>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</si>
  <si>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</si>
  <si>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</si>
  <si>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</si>
  <si>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</si>
  <si>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</si>
  <si>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</si>
  <si>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</si>
  <si>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</si>
  <si>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</si>
  <si>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</si>
  <si>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</si>
  <si>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</si>
  <si>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</si>
  <si>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</si>
  <si>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</si>
  <si>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</si>
  <si>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</si>
  <si>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</si>
  <si>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</si>
  <si>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</si>
  <si>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</si>
  <si>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</si>
  <si>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</si>
  <si>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</si>
  <si>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</si>
  <si>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</si>
  <si>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</si>
  <si>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</si>
  <si>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</si>
  <si>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</si>
  <si>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</si>
  <si>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</si>
  <si>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</si>
  <si>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</si>
  <si>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</si>
  <si>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</si>
  <si>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</si>
  <si>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</si>
  <si>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</si>
  <si>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</si>
  <si>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</si>
  <si>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</si>
  <si>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</si>
  <si>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</si>
  <si>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</si>
  <si>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</si>
  <si>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</si>
  <si>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</si>
  <si>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</si>
  <si>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</si>
  <si>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</si>
  <si>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</si>
  <si>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</si>
  <si>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</si>
  <si>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</si>
  <si>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</si>
  <si>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</si>
  <si>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</si>
  <si>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</si>
  <si>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</si>
  <si>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</si>
  <si>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</si>
  <si>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</si>
  <si>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</si>
  <si>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</si>
  <si>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</si>
  <si>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</si>
  <si>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</si>
  <si>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</si>
  <si>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</si>
  <si>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</si>
  <si>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</si>
  <si>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</si>
  <si>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</si>
  <si>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</si>
  <si>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</si>
  <si>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</si>
  <si>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</si>
  <si>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</si>
  <si>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</si>
  <si>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</si>
  <si>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</si>
  <si>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</si>
  <si>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</si>
  <si>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</si>
  <si>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</si>
  <si>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</si>
  <si>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</si>
  <si>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</si>
  <si>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</si>
  <si>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</si>
  <si>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</si>
  <si>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</si>
  <si>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</si>
  <si>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</si>
  <si>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</si>
  <si>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</si>
  <si>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</si>
  <si>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</si>
  <si>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</si>
  <si>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</si>
  <si>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</si>
  <si>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</si>
  <si>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</si>
  <si>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</si>
  <si>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</si>
  <si>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</si>
  <si>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</si>
  <si>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</si>
  <si>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</si>
  <si>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</si>
  <si>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</si>
  <si>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</si>
  <si>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</si>
  <si>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</si>
  <si>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</si>
  <si>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</si>
  <si>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</si>
  <si>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</si>
  <si>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</si>
  <si>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</si>
  <si>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</si>
  <si>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</si>
  <si>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</si>
  <si>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</si>
  <si>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</si>
  <si>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</si>
  <si>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</si>
  <si>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</si>
  <si>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</si>
  <si>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</si>
  <si>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</si>
  <si>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</si>
  <si>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</si>
  <si>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</si>
  <si>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</si>
  <si>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</si>
  <si>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</si>
  <si>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</si>
  <si>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</si>
  <si>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</si>
  <si>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</si>
  <si>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</si>
  <si>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</si>
  <si>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</si>
  <si>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</si>
  <si>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</si>
  <si>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</si>
  <si>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</si>
  <si>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</si>
  <si>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</si>
  <si>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</si>
  <si>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</si>
  <si>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</si>
  <si>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</si>
  <si>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</si>
  <si>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</si>
  <si>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</si>
  <si>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</si>
  <si>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</si>
  <si>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</si>
  <si>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</si>
  <si>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</si>
  <si>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</si>
  <si>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</si>
  <si>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</si>
  <si>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</si>
  <si>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</si>
  <si>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</si>
  <si>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</si>
  <si>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</si>
  <si>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</si>
  <si>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</si>
  <si>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</si>
  <si>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</si>
  <si>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</si>
  <si>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</si>
  <si>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</si>
  <si>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</si>
  <si>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</si>
  <si>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</si>
  <si>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</si>
  <si>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</si>
  <si>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</si>
  <si>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</si>
  <si>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</si>
  <si>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</si>
  <si>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</si>
  <si>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</si>
  <si>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</si>
  <si>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</si>
  <si>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</si>
  <si>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</si>
  <si>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</si>
  <si>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</si>
  <si>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</si>
  <si>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</si>
  <si>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</si>
  <si>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</si>
  <si>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</si>
  <si>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</si>
  <si>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</si>
  <si>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</si>
  <si>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</si>
  <si>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</si>
  <si>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</si>
  <si>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</si>
  <si>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</si>
  <si>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</si>
  <si>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</si>
  <si>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</si>
  <si>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</si>
  <si>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</si>
  <si>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</si>
  <si>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</si>
  <si>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</si>
  <si>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</si>
  <si>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</si>
  <si>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</si>
  <si>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</si>
  <si>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</si>
  <si>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</si>
  <si>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</si>
  <si>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</si>
  <si>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</si>
  <si>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</si>
  <si>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</si>
  <si>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</si>
  <si>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</si>
  <si>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</si>
  <si>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</si>
  <si>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</si>
  <si>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</si>
  <si>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</si>
  <si>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</si>
  <si>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</si>
  <si>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</si>
  <si>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</si>
  <si>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</si>
  <si>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</si>
  <si>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</si>
  <si>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</si>
  <si>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</si>
  <si>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</si>
  <si>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</si>
  <si>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</si>
  <si>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</si>
  <si>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</si>
  <si>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</si>
  <si>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</si>
  <si>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</si>
  <si>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</si>
  <si>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</si>
  <si>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</si>
  <si>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</si>
  <si>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</si>
  <si>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</si>
  <si>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</si>
  <si>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</si>
  <si>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</si>
  <si>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</si>
  <si>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</si>
  <si>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</si>
  <si>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</si>
  <si>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</si>
  <si>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</si>
  <si>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</si>
  <si>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</si>
  <si>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</si>
  <si>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</si>
  <si>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</si>
  <si>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</si>
  <si>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</si>
  <si>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</si>
  <si>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</si>
  <si>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</si>
  <si>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</si>
  <si>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</si>
  <si>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</si>
  <si>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</si>
  <si>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</si>
  <si>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</si>
  <si>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</si>
  <si>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</si>
  <si>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</si>
  <si>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</si>
  <si>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</si>
  <si>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</si>
  <si>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</si>
  <si>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</si>
  <si>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</si>
  <si>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</si>
  <si>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</si>
  <si>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</si>
  <si>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</si>
  <si>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</si>
  <si>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</si>
  <si>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</si>
  <si>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</si>
  <si>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</si>
  <si>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</si>
  <si>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</si>
  <si>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</si>
  <si>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</si>
  <si>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</si>
  <si>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</si>
  <si>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</si>
  <si>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</si>
  <si>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</si>
  <si>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</si>
  <si>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</si>
  <si>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</si>
  <si>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</si>
  <si>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</si>
  <si>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</si>
  <si>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</si>
  <si>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</si>
  <si>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</si>
  <si>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</si>
  <si>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</si>
  <si>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</si>
  <si>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</si>
  <si>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</si>
  <si>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</si>
  <si>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</si>
  <si>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</si>
  <si>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</si>
  <si>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</si>
  <si>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</si>
  <si>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</si>
  <si>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</si>
  <si>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</si>
  <si>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</si>
  <si>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</si>
  <si>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</si>
  <si>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</si>
  <si>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</si>
  <si>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</si>
  <si>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</si>
  <si>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</si>
  <si>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</si>
  <si>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</si>
  <si>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</si>
  <si>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</si>
  <si>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</si>
  <si>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</si>
  <si>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</si>
  <si>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</si>
  <si>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</si>
  <si>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</si>
  <si>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</si>
  <si>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</si>
  <si>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</si>
  <si>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</si>
  <si>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</si>
  <si>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</si>
  <si>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</si>
  <si>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</si>
  <si>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</si>
  <si>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</si>
  <si>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</si>
  <si>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</si>
  <si>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</si>
  <si>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</si>
  <si>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</si>
  <si>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</si>
  <si>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</si>
  <si>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</si>
  <si>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</si>
  <si>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</si>
  <si>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</si>
  <si>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</si>
  <si>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</si>
  <si>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</si>
  <si>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</si>
  <si>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</si>
  <si>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</si>
  <si>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</si>
  <si>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</si>
  <si>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</si>
  <si>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</si>
  <si>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</si>
  <si>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</si>
  <si>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</si>
  <si>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</si>
  <si>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</si>
  <si>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</si>
  <si>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</si>
  <si>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</si>
  <si>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</si>
  <si>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</si>
  <si>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</si>
  <si>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</si>
  <si>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</si>
  <si>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</si>
  <si>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</si>
  <si>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</si>
  <si>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</si>
  <si>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</si>
  <si>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</si>
  <si>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</si>
  <si>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</si>
  <si>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</si>
  <si>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</si>
  <si>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</si>
  <si>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</si>
  <si>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</si>
  <si>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</si>
  <si>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</si>
  <si>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</si>
  <si>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</si>
  <si>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</si>
  <si>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</si>
  <si>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</si>
  <si>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</si>
  <si>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</si>
  <si>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</si>
  <si>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</si>
  <si>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</si>
  <si>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</si>
  <si>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</si>
  <si>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</si>
  <si>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</si>
  <si>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</si>
  <si>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</si>
  <si>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</si>
  <si>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</si>
  <si>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</si>
  <si>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</si>
  <si>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</si>
  <si>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</si>
  <si>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</si>
  <si>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</si>
  <si>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</si>
  <si>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</si>
  <si>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</si>
  <si>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</si>
  <si>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</si>
  <si>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</si>
  <si>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</si>
  <si>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</si>
  <si>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</si>
  <si>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</si>
  <si>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</si>
  <si>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</si>
  <si>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</si>
  <si>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</si>
  <si>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</si>
  <si>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</si>
  <si>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</si>
  <si>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</si>
  <si>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</si>
  <si>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</si>
  <si>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</si>
  <si>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</si>
  <si>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</si>
  <si>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</si>
  <si>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</si>
  <si>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</si>
  <si>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</si>
  <si>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</si>
  <si>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</si>
  <si>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</si>
  <si>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</si>
  <si>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</si>
  <si>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</si>
  <si>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</si>
  <si>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</si>
  <si>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</si>
  <si>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</si>
  <si>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</si>
  <si>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</si>
  <si>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</si>
  <si>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</si>
  <si>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</si>
  <si>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</si>
  <si>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</si>
  <si>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</si>
  <si>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</si>
  <si>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</si>
  <si>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</si>
  <si>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</si>
  <si>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</si>
  <si>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</si>
  <si>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</si>
  <si>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</si>
  <si>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</si>
  <si>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</si>
  <si>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</si>
  <si>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</si>
  <si>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</si>
  <si>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</si>
  <si>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</si>
  <si>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</si>
  <si>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</si>
  <si>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</si>
  <si>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</si>
  <si>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</si>
  <si>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</si>
  <si>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</si>
  <si>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</si>
  <si>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</si>
  <si>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</si>
  <si>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</si>
  <si>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</si>
  <si>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</si>
  <si>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</si>
  <si>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</si>
  <si>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</si>
  <si>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</si>
  <si>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</si>
  <si>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</si>
  <si>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</si>
  <si>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</si>
  <si>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</si>
  <si>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</si>
  <si>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</si>
  <si>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</si>
  <si>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</si>
  <si>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</si>
  <si>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</si>
  <si>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</si>
  <si>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</si>
  <si>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</si>
  <si>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</si>
  <si>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</si>
  <si>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</si>
  <si>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</si>
  <si>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</si>
  <si>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</si>
  <si>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</si>
  <si>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</si>
  <si>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</si>
  <si>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</si>
  <si>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</si>
  <si>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</si>
  <si>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</si>
  <si>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</si>
  <si>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</si>
  <si>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</si>
  <si>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</si>
  <si>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</si>
  <si>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</si>
  <si>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</si>
  <si>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</si>
  <si>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</si>
  <si>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</si>
  <si>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</si>
  <si>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</si>
  <si>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</si>
  <si>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</si>
  <si>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</si>
  <si>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</si>
  <si>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</si>
  <si>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</si>
  <si>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</si>
  <si>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</si>
  <si>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</si>
  <si>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</si>
  <si>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</si>
  <si>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</si>
  <si>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</si>
  <si>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</si>
  <si>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</si>
  <si>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</si>
  <si>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</si>
  <si>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</si>
  <si>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</si>
  <si>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</si>
  <si>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</si>
  <si>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</si>
  <si>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</si>
  <si>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</si>
  <si>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</si>
  <si>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</si>
  <si>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</si>
  <si>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</si>
  <si>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</si>
  <si>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</si>
  <si>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</si>
  <si>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</si>
  <si>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</si>
  <si>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</si>
  <si>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</si>
  <si>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</si>
  <si>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</si>
  <si>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</si>
  <si>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</si>
  <si>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</si>
  <si>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</si>
  <si>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</si>
  <si>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</si>
  <si>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</si>
  <si>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</si>
  <si>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</si>
  <si>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</si>
  <si>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</si>
  <si>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</si>
  <si>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</si>
  <si>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</si>
  <si>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</si>
  <si>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</si>
  <si>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</si>
  <si>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</si>
  <si>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</si>
  <si>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</si>
  <si>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</si>
  <si>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</si>
  <si>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</si>
  <si>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</si>
  <si>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</si>
  <si>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</si>
  <si>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</si>
  <si>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</si>
  <si>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</si>
  <si>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</si>
  <si>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</si>
  <si>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</si>
  <si>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</si>
  <si>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</si>
  <si>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</si>
  <si>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</si>
  <si>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</si>
  <si>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</si>
  <si>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</si>
  <si>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</si>
  <si>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</si>
  <si>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</si>
  <si>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</si>
  <si>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</si>
  <si>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</si>
  <si>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</si>
  <si>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</si>
  <si>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</si>
  <si>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</si>
  <si>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</si>
  <si>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</si>
  <si>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</si>
  <si>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</si>
  <si>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</si>
  <si>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</si>
  <si>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</si>
  <si>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</si>
  <si>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</si>
  <si>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</si>
  <si>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</si>
  <si>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</si>
  <si>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</si>
  <si>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</si>
  <si>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</si>
  <si>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</si>
  <si>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</si>
  <si>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</si>
  <si>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</si>
  <si>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</si>
  <si>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</si>
  <si>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</si>
  <si>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</si>
  <si>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</si>
  <si>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</si>
  <si>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</si>
  <si>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</si>
  <si>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</si>
  <si>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</si>
  <si>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</si>
  <si>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</si>
  <si>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</si>
  <si>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</si>
  <si>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</si>
  <si>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</si>
  <si>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</si>
  <si>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</si>
  <si>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</si>
  <si>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</si>
  <si>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</si>
  <si>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</si>
  <si>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</si>
  <si>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</si>
  <si>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</si>
  <si>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</si>
  <si>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</si>
  <si>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</si>
  <si>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</si>
  <si>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</si>
  <si>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</si>
  <si>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</si>
  <si>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</si>
  <si>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</si>
  <si>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</si>
  <si>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</si>
  <si>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</si>
  <si>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</si>
  <si>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</si>
  <si>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</si>
  <si>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</si>
  <si>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</si>
  <si>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</si>
  <si>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</si>
  <si>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</si>
  <si>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</si>
  <si>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</si>
  <si>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</si>
  <si>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</si>
  <si>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</si>
  <si>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</si>
  <si>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</si>
  <si>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</si>
  <si>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</si>
  <si>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</si>
  <si>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</si>
  <si>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</si>
  <si>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</si>
  <si>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</si>
  <si>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</si>
  <si>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</si>
  <si>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</si>
  <si>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</si>
  <si>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</si>
  <si>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</si>
  <si>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</si>
  <si>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</si>
  <si>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</si>
  <si>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</si>
  <si>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</si>
  <si>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</si>
  <si>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</si>
  <si>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</si>
  <si>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</si>
  <si>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</si>
  <si>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</si>
  <si>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</si>
  <si>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</si>
  <si>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</si>
  <si>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</si>
  <si>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</si>
  <si>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</si>
  <si>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</si>
  <si>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</si>
  <si>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</si>
  <si>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</si>
  <si>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</si>
  <si>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</si>
  <si>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</si>
  <si>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</si>
  <si>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</si>
  <si>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</si>
  <si>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</si>
  <si>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</si>
  <si>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</si>
  <si>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</si>
  <si>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</si>
  <si>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</si>
  <si>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</si>
  <si>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</si>
  <si>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</si>
  <si>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</si>
  <si>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</si>
  <si>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</si>
  <si>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</si>
  <si>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</si>
  <si>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</si>
  <si>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</si>
  <si>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</si>
  <si>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</si>
  <si>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</si>
  <si>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</si>
  <si>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</si>
  <si>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</si>
  <si>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</si>
  <si>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</si>
  <si>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</si>
  <si>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</si>
  <si>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</si>
  <si>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</si>
  <si>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</si>
  <si>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</si>
  <si>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</si>
  <si>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</si>
  <si>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</si>
  <si>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</si>
  <si>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</si>
  <si>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</si>
  <si>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</si>
  <si>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</si>
  <si>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</si>
  <si>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</si>
  <si>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</si>
  <si>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</si>
  <si>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</si>
  <si>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</si>
  <si>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</si>
  <si>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</si>
  <si>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</si>
  <si>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</si>
  <si>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</si>
  <si>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</si>
  <si>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</si>
  <si>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</si>
  <si>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</si>
  <si>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</si>
  <si>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</si>
  <si>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</si>
  <si>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</si>
  <si>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</si>
  <si>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</si>
  <si>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</si>
  <si>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</si>
  <si>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</si>
  <si>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</si>
  <si>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</si>
  <si>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</si>
  <si>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</si>
  <si>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</si>
  <si>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</si>
  <si>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</si>
  <si>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</si>
  <si>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</si>
  <si>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</si>
  <si>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</si>
  <si>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</si>
  <si>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</si>
  <si>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</si>
  <si>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</si>
  <si>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</si>
  <si>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</si>
  <si>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</si>
  <si>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</si>
  <si>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</si>
  <si>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</si>
  <si>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</si>
  <si>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</si>
  <si>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</si>
  <si>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</si>
  <si>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</si>
  <si>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</si>
  <si>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</si>
  <si>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</si>
  <si>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</si>
  <si>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</si>
  <si>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</si>
  <si>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</si>
  <si>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</si>
  <si>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</si>
  <si>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</si>
  <si>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</si>
  <si>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</si>
  <si>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</si>
  <si>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</si>
  <si>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</si>
  <si>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</si>
  <si>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</si>
  <si>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</si>
  <si>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</si>
  <si>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</si>
  <si>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</si>
  <si>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</si>
  <si>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</si>
  <si>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</si>
  <si>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</si>
  <si>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</si>
  <si>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</si>
  <si>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</si>
  <si>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</si>
  <si>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</si>
  <si>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</si>
  <si>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</si>
  <si>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</si>
  <si>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</si>
  <si>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</si>
  <si>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</si>
  <si>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</si>
  <si>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</si>
  <si>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</si>
  <si>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</si>
  <si>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</si>
  <si>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</si>
  <si>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</si>
  <si>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</si>
  <si>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</si>
  <si>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</si>
  <si>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</si>
  <si>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</si>
  <si>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</si>
  <si>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</si>
  <si>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</si>
  <si>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</si>
  <si>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</si>
  <si>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</si>
  <si>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</si>
  <si>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</si>
  <si>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</si>
  <si>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</si>
  <si>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</si>
  <si>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</si>
  <si>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</si>
  <si>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</si>
  <si>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</si>
  <si>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</si>
  <si>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</si>
  <si>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</si>
  <si>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</si>
  <si>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</si>
  <si>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</si>
  <si>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</si>
  <si>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</si>
  <si>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</si>
  <si>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</si>
  <si>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</si>
  <si>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</si>
  <si>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</si>
  <si>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</si>
  <si>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</si>
  <si>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</si>
  <si>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</si>
  <si>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</si>
  <si>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</si>
  <si>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</si>
  <si>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</si>
  <si>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</si>
  <si>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</si>
  <si>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</si>
  <si>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</si>
  <si>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</si>
  <si>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</si>
  <si>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</si>
  <si>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</si>
  <si>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</si>
  <si>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</si>
  <si>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</si>
  <si>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</si>
  <si>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</si>
  <si>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</si>
  <si>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</si>
  <si>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</si>
  <si>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</si>
  <si>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</si>
  <si>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</si>
  <si>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</si>
  <si>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</si>
  <si>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</si>
  <si>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</si>
  <si>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</si>
  <si>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</si>
  <si>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</si>
  <si>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</si>
  <si>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</si>
  <si>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</si>
  <si>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</si>
  <si>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</si>
  <si>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</si>
  <si>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</si>
  <si>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</si>
  <si>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</si>
  <si>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</si>
  <si>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</si>
  <si>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</si>
  <si>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</si>
  <si>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</si>
  <si>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</si>
  <si>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</si>
  <si>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</si>
  <si>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</si>
  <si>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</si>
  <si>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</si>
  <si>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</si>
  <si>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</si>
  <si>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</si>
  <si>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</si>
  <si>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</si>
  <si>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</si>
  <si>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</si>
  <si>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</si>
  <si>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</si>
  <si>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</si>
  <si>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</si>
  <si>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</si>
  <si>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</si>
  <si>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</si>
  <si>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</si>
  <si>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</si>
  <si>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</si>
  <si>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</si>
  <si>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</si>
  <si>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</si>
  <si>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</si>
  <si>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</si>
  <si>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</si>
  <si>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</si>
  <si>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</si>
  <si>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</si>
  <si>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</si>
  <si>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</si>
  <si>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</si>
  <si>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</si>
  <si>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</si>
  <si>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</si>
  <si>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</si>
  <si>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</si>
  <si>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</si>
  <si>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</si>
  <si>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</si>
  <si>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</si>
  <si>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</si>
  <si>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</si>
  <si>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</si>
  <si>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</si>
  <si>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</si>
  <si>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</si>
  <si>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</si>
  <si>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</si>
  <si>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</si>
  <si>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</si>
  <si>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</si>
  <si>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</si>
  <si>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</si>
  <si>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</si>
  <si>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</si>
  <si>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</si>
  <si>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</si>
  <si>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</si>
  <si>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</si>
  <si>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</si>
  <si>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</si>
  <si>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</si>
  <si>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</si>
  <si>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</si>
  <si>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</si>
  <si>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</si>
  <si>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</si>
  <si>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</si>
  <si>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</si>
  <si>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</si>
  <si>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</si>
  <si>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</si>
  <si>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</si>
  <si>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</si>
  <si>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</si>
  <si>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</si>
  <si>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</si>
  <si>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</si>
  <si>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</si>
  <si>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</si>
  <si>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</si>
  <si>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</si>
  <si>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</si>
  <si>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</si>
  <si>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</si>
  <si>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</si>
  <si>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</si>
  <si>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</si>
  <si>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</si>
  <si>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</si>
  <si>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</si>
  <si>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</si>
  <si>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</si>
  <si>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</si>
  <si>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</si>
  <si>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</si>
  <si>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</si>
  <si>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</si>
  <si>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</si>
  <si>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</si>
  <si>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</si>
  <si>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</si>
  <si>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</si>
  <si>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</si>
  <si>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</si>
  <si>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</si>
  <si>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</si>
  <si>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</si>
  <si>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</si>
  <si>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</si>
  <si>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</si>
  <si>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</si>
  <si>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</si>
  <si>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</si>
  <si>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</si>
  <si>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</si>
  <si>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</si>
  <si>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</si>
  <si>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</si>
  <si>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</si>
  <si>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</si>
  <si>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</si>
  <si>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</si>
  <si>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</si>
  <si>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</si>
  <si>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</si>
  <si>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</si>
  <si>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</si>
  <si>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</si>
  <si>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</si>
  <si>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</si>
  <si>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</si>
  <si>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</si>
  <si>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</si>
  <si>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</si>
  <si>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</si>
  <si>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</si>
  <si>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</si>
  <si>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</si>
  <si>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</si>
  <si>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</si>
  <si>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</si>
  <si>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</si>
  <si>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</si>
  <si>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</si>
  <si>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</si>
  <si>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</si>
  <si>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</si>
  <si>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</si>
  <si>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</si>
  <si>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</si>
  <si>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</si>
  <si>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</si>
  <si>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</si>
  <si>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</si>
  <si>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</si>
  <si>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</si>
  <si>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</si>
  <si>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</si>
  <si>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</si>
  <si>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</si>
  <si>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</si>
  <si>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</si>
  <si>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</si>
  <si>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</si>
  <si>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</si>
  <si>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</si>
  <si>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</si>
  <si>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</si>
  <si>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</si>
  <si>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</si>
  <si>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</si>
  <si>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</si>
  <si>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</si>
  <si>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</si>
  <si>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</si>
  <si>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</si>
  <si>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</si>
  <si>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</si>
  <si>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</si>
  <si>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</si>
  <si>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</si>
  <si>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</si>
  <si>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</si>
  <si>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</si>
  <si>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</si>
  <si>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</si>
  <si>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</si>
  <si>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</si>
  <si>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</si>
  <si>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</si>
  <si>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</si>
  <si>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</si>
  <si>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</si>
  <si>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</si>
  <si>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</si>
  <si>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</si>
  <si>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</si>
  <si>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</si>
  <si>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</si>
  <si>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</si>
  <si>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</si>
  <si>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</si>
  <si>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</si>
  <si>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</si>
  <si>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</si>
  <si>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</si>
  <si>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</si>
  <si>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</si>
  <si>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</si>
  <si>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</si>
  <si>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</si>
  <si>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</si>
  <si>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</si>
  <si>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</si>
  <si>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</si>
  <si>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</si>
  <si>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</si>
  <si>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</si>
  <si>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</si>
  <si>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</si>
  <si>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</si>
  <si>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</si>
  <si>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</si>
  <si>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</si>
  <si>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</si>
  <si>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</si>
  <si>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</si>
  <si>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</si>
  <si>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</si>
  <si>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</si>
  <si>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</si>
  <si>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</si>
  <si>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</si>
  <si>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</si>
  <si>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</si>
  <si>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</si>
  <si>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</si>
  <si>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</si>
  <si>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</si>
  <si>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</si>
  <si>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</si>
  <si>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</si>
  <si>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</si>
  <si>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</si>
  <si>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</si>
  <si>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</si>
  <si>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</si>
  <si>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</si>
  <si>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</si>
  <si>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</si>
  <si>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</si>
  <si>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</si>
  <si>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</si>
  <si>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</si>
  <si>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</si>
  <si>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</si>
  <si>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</si>
  <si>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</si>
  <si>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</si>
  <si>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</si>
  <si>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</si>
  <si>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</si>
  <si>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</si>
  <si>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</si>
  <si>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</si>
  <si>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</si>
  <si>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</si>
  <si>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</si>
  <si>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</si>
  <si>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</si>
  <si>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</si>
  <si>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</si>
  <si>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</si>
  <si>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</si>
  <si>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</si>
  <si>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</si>
  <si>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</si>
  <si>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</si>
  <si>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</si>
  <si>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</si>
  <si>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</si>
  <si>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</si>
  <si>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</si>
  <si>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</si>
  <si>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</si>
  <si>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</si>
  <si>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</si>
  <si>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</si>
  <si>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</si>
  <si>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</si>
  <si>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</si>
  <si>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</si>
  <si>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</si>
  <si>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</si>
  <si>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</si>
  <si>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</si>
  <si>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</si>
  <si>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</si>
  <si>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</si>
  <si>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</si>
  <si>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</si>
  <si>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</si>
  <si>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</si>
  <si>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</si>
  <si>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</si>
  <si>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</si>
  <si>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</si>
  <si>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</si>
  <si>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</si>
  <si>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</si>
  <si>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</si>
  <si>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</si>
  <si>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</si>
  <si>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</si>
  <si>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</si>
  <si>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</si>
  <si>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</si>
  <si>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</si>
  <si>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</si>
  <si>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</si>
  <si>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</si>
  <si>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</si>
  <si>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</si>
  <si>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</si>
  <si>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</si>
  <si>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</si>
  <si>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</si>
  <si>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</si>
  <si>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</si>
  <si>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</si>
  <si>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</si>
  <si>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</si>
  <si>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</si>
  <si>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</si>
  <si>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</si>
  <si>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</si>
  <si>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</si>
  <si>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</si>
  <si>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</si>
  <si>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</si>
  <si>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</si>
  <si>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</si>
  <si>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</si>
  <si>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</si>
  <si>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</si>
  <si>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</si>
  <si>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</si>
  <si>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</si>
  <si>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</si>
  <si>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</si>
  <si>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</si>
  <si>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</si>
  <si>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</si>
  <si>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</si>
  <si>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</si>
  <si>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</si>
  <si>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</si>
  <si>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</si>
  <si>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</si>
  <si>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</si>
  <si>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</si>
  <si>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</si>
  <si>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</si>
  <si>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</si>
  <si>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</si>
  <si>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</si>
  <si>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</si>
  <si>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</si>
  <si>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</si>
  <si>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</si>
  <si>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</si>
  <si>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</si>
  <si>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</si>
  <si>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</si>
  <si>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</si>
  <si>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</si>
  <si>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</si>
  <si>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</si>
  <si>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</si>
  <si>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</si>
  <si>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</si>
  <si>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</si>
  <si>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</si>
  <si>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</si>
  <si>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</si>
  <si>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</si>
  <si>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</si>
  <si>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</si>
  <si>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</si>
  <si>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</si>
  <si>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</si>
  <si>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</si>
  <si>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</si>
  <si>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</si>
  <si>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</si>
  <si>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</si>
  <si>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</si>
  <si>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</si>
  <si>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</si>
  <si>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</si>
  <si>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</si>
  <si>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</si>
  <si>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</si>
  <si>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</si>
  <si>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</si>
  <si>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</si>
  <si>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</si>
  <si>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</si>
  <si>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</si>
  <si>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</si>
  <si>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</si>
  <si>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</si>
  <si>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</si>
  <si>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</si>
  <si>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</si>
  <si>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</si>
  <si>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</si>
  <si>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</si>
  <si>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</si>
  <si>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</si>
  <si>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</si>
  <si>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</si>
  <si>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</si>
  <si>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</si>
  <si>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</si>
  <si>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</si>
  <si>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</si>
  <si>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</si>
  <si>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</si>
  <si>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</si>
  <si>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</si>
  <si>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</si>
  <si>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</si>
  <si>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</si>
  <si>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</si>
  <si>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</si>
  <si>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</si>
  <si>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</si>
  <si>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</si>
  <si>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</si>
  <si>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</si>
  <si>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</si>
  <si>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</si>
  <si>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</si>
  <si>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</si>
  <si>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</si>
  <si>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</si>
  <si>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</si>
  <si>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</si>
  <si>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</si>
  <si>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</si>
  <si>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</si>
  <si>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</si>
  <si>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</si>
  <si>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</si>
  <si>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</si>
  <si>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</si>
  <si>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</si>
  <si>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</si>
  <si>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</si>
  <si>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</si>
  <si>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</si>
  <si>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</si>
  <si>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</si>
  <si>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</si>
  <si>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</si>
  <si>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</si>
  <si>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</si>
  <si>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</si>
  <si>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</si>
  <si>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</si>
  <si>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</si>
  <si>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</si>
  <si>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</si>
  <si>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</si>
  <si>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</si>
  <si>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</si>
  <si>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</si>
  <si>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</si>
  <si>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</si>
  <si>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</si>
  <si>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</si>
  <si>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</si>
  <si>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</si>
  <si>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</si>
  <si>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</si>
  <si>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</si>
  <si>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</si>
  <si>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</si>
  <si>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</si>
  <si>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</si>
  <si>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</si>
  <si>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</si>
  <si>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</si>
  <si>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</si>
  <si>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</si>
  <si>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</si>
  <si>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</si>
  <si>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</si>
  <si>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</si>
  <si>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</si>
  <si>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</si>
  <si>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</si>
  <si>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</si>
  <si>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</si>
  <si>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</si>
  <si>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</si>
  <si>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</si>
  <si>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</si>
  <si>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</si>
  <si>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</si>
  <si>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</si>
  <si>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</si>
  <si>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</si>
  <si>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</si>
  <si>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</si>
  <si>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</si>
  <si>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</si>
  <si>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</si>
  <si>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</si>
  <si>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</si>
  <si>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</si>
  <si>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</si>
  <si>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</si>
  <si>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</si>
  <si>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</si>
  <si>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</si>
  <si>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</si>
  <si>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</si>
  <si>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</si>
  <si>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</si>
  <si>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</si>
  <si>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</si>
  <si>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</si>
  <si>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</si>
  <si>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</si>
  <si>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</si>
  <si>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</si>
  <si>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</si>
  <si>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</si>
  <si>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</si>
  <si>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</si>
  <si>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</si>
  <si>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</si>
  <si>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</si>
  <si>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</si>
  <si>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</si>
  <si>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</si>
  <si>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</si>
  <si>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</si>
  <si>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</si>
  <si>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</si>
  <si>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</si>
  <si>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</si>
  <si>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</si>
  <si>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</si>
  <si>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</si>
  <si>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</si>
  <si>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</si>
  <si>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</si>
  <si>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</si>
  <si>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</si>
  <si>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</si>
  <si>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</si>
  <si>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</si>
  <si>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</si>
  <si>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</si>
  <si>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</si>
  <si>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</si>
  <si>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</si>
  <si>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</si>
  <si>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</si>
  <si>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</si>
  <si>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</si>
  <si>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</si>
  <si>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</si>
  <si>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</si>
  <si>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</si>
  <si>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</si>
  <si>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</si>
  <si>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</si>
  <si>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</si>
  <si>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</si>
  <si>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</si>
  <si>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</si>
  <si>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</si>
  <si>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</si>
  <si>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</si>
  <si>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</si>
  <si>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</si>
  <si>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</si>
  <si>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</si>
  <si>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</si>
  <si>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</si>
  <si>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</si>
  <si>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</si>
  <si>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</si>
  <si>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</si>
  <si>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</si>
  <si>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</si>
  <si>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</si>
  <si>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</si>
  <si>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</si>
  <si>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</si>
  <si>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</si>
  <si>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</si>
  <si>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</si>
  <si>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</si>
  <si>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</si>
  <si>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</si>
  <si>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</si>
  <si>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</si>
  <si>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</si>
  <si>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</si>
  <si>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</si>
  <si>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</si>
  <si>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</si>
  <si>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</si>
  <si>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</si>
  <si>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</si>
  <si>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</si>
  <si>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</si>
  <si>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</si>
  <si>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</si>
  <si>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</si>
  <si>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</si>
  <si>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</si>
  <si>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</si>
  <si>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</si>
  <si>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</si>
  <si>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</si>
  <si>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</si>
  <si>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</si>
  <si>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</si>
  <si>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</si>
  <si>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</si>
  <si>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</si>
  <si>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</si>
  <si>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</si>
  <si>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</si>
  <si>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</si>
  <si>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</si>
  <si>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</si>
  <si>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</si>
  <si>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</si>
  <si>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</si>
  <si>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</si>
  <si>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</si>
  <si>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</si>
  <si>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</si>
  <si>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</si>
  <si>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</si>
  <si>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</si>
  <si>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</si>
  <si>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</si>
  <si>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</si>
  <si>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</si>
  <si>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</si>
  <si>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</si>
  <si>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</si>
  <si>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</si>
  <si>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</si>
  <si>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</si>
  <si>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</si>
  <si>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</si>
  <si>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</si>
  <si>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</si>
  <si>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</si>
  <si>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</si>
  <si>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</si>
  <si>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</si>
  <si>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</si>
  <si>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</si>
  <si>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</si>
  <si>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</si>
  <si>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</si>
  <si>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</si>
  <si>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</si>
  <si>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</si>
  <si>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</si>
  <si>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</si>
  <si>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</si>
  <si>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</si>
  <si>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</si>
  <si>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</si>
  <si>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</si>
  <si>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</si>
  <si>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</si>
  <si>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</si>
  <si>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</si>
  <si>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</si>
  <si>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</si>
  <si>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</si>
  <si>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</si>
  <si>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</si>
  <si>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</si>
  <si>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</si>
  <si>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</si>
  <si>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</si>
  <si>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</si>
  <si>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</si>
  <si>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</si>
  <si>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</si>
  <si>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</si>
  <si>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</si>
  <si>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</si>
  <si>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</si>
  <si>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</si>
  <si>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</si>
  <si>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</si>
  <si>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</si>
  <si>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</si>
  <si>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</si>
  <si>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</si>
  <si>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</si>
  <si>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</si>
  <si>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</si>
  <si>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</si>
  <si>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</si>
  <si>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</si>
  <si>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</si>
  <si>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</si>
  <si>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</si>
  <si>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</si>
  <si>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</si>
  <si>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</si>
  <si>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</si>
  <si>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</si>
  <si>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</si>
  <si>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</si>
  <si>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</si>
  <si>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</si>
  <si>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</si>
  <si>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</si>
  <si>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</si>
  <si>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</si>
  <si>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</si>
  <si>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</si>
  <si>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</si>
  <si>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</si>
  <si>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</si>
  <si>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</si>
  <si>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</si>
  <si>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</si>
  <si>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</si>
  <si>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</si>
  <si>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</si>
  <si>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</si>
  <si>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</si>
  <si>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</si>
  <si>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</si>
  <si>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</si>
  <si>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</si>
  <si>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</si>
  <si>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</si>
  <si>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</si>
  <si>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</si>
  <si>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</si>
  <si>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</si>
  <si>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</si>
  <si>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</si>
  <si>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</si>
  <si>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</si>
  <si>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</si>
  <si>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</si>
  <si>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</si>
  <si>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</si>
  <si>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</si>
  <si>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</si>
  <si>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</si>
  <si>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</si>
  <si>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</si>
  <si>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</si>
  <si>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</si>
  <si>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</si>
  <si>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</si>
  <si>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</si>
  <si>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</si>
  <si>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</si>
  <si>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</si>
  <si>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</si>
  <si>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</si>
  <si>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</si>
  <si>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</si>
  <si>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</si>
  <si>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</si>
  <si>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</si>
  <si>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</si>
  <si>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</si>
  <si>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</si>
  <si>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</si>
  <si>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</si>
  <si>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</si>
  <si>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</si>
  <si>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</si>
  <si>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</si>
  <si>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</si>
  <si>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</si>
  <si>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</si>
  <si>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</si>
  <si>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</si>
  <si>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</si>
  <si>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</si>
  <si>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</si>
  <si>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</si>
  <si>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</si>
  <si>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</si>
  <si>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</si>
  <si>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</si>
  <si>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</si>
  <si>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</si>
  <si>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</si>
  <si>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</si>
  <si>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</si>
  <si>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</si>
  <si>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</si>
  <si>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</si>
  <si>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</si>
  <si>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</si>
  <si>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</si>
  <si>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</si>
  <si>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</si>
  <si>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</si>
  <si>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</si>
  <si>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</si>
  <si>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</si>
  <si>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</si>
  <si>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</si>
  <si>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</si>
  <si>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</si>
  <si>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</si>
  <si>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</si>
  <si>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</si>
  <si>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</si>
  <si>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</si>
  <si>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</si>
  <si>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</si>
  <si>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</si>
  <si>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</si>
  <si>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</si>
  <si>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</si>
  <si>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</si>
  <si>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</si>
  <si>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</si>
  <si>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</si>
  <si>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</si>
  <si>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</si>
  <si>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</si>
  <si>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</si>
  <si>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</si>
  <si>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</si>
  <si>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</si>
  <si>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</si>
  <si>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</si>
  <si>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</si>
  <si>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</si>
  <si>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</si>
  <si>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</si>
  <si>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</si>
  <si>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</si>
  <si>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</si>
  <si>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</si>
  <si>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</si>
  <si>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</si>
  <si>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</si>
  <si>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</si>
  <si>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</si>
  <si>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</si>
  <si>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</si>
  <si>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</si>
  <si>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</si>
  <si>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</si>
  <si>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</si>
  <si>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</si>
  <si>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</si>
  <si>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</si>
  <si>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</si>
  <si>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</si>
  <si>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</si>
  <si>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</si>
  <si>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</si>
  <si>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</si>
  <si>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</si>
  <si>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</si>
  <si>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</si>
  <si>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</si>
  <si>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</si>
  <si>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</si>
  <si>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</si>
  <si>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</si>
  <si>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</si>
  <si>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</si>
  <si>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</si>
  <si>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</si>
  <si>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</si>
  <si>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</si>
  <si>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</si>
  <si>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</si>
  <si>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</si>
  <si>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</si>
  <si>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</si>
  <si>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</si>
  <si>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</si>
  <si>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</si>
  <si>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</si>
  <si>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</si>
  <si>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</si>
  <si>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</si>
  <si>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</si>
  <si>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</si>
  <si>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</si>
  <si>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</si>
  <si>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</si>
  <si>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</si>
  <si>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</si>
  <si>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</si>
  <si>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</si>
  <si>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</si>
  <si>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</si>
  <si>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</si>
  <si>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</si>
  <si>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</si>
  <si>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</si>
  <si>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</si>
  <si>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</si>
  <si>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</si>
  <si>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</si>
  <si>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</si>
  <si>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</si>
  <si>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</si>
  <si>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</si>
  <si>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</si>
  <si>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</si>
  <si>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</si>
  <si>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</si>
  <si>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</si>
  <si>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</si>
  <si>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</si>
  <si>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</si>
  <si>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</si>
  <si>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</si>
  <si>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</si>
  <si>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</si>
  <si>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</si>
  <si>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</si>
  <si>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</si>
  <si>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</si>
  <si>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</si>
  <si>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</si>
  <si>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</si>
  <si>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</si>
  <si>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</si>
  <si>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</si>
  <si>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</si>
  <si>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</si>
  <si>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</si>
  <si>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</si>
  <si>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</si>
  <si>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</si>
  <si>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</si>
  <si>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</si>
  <si>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</si>
  <si>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</si>
  <si>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</si>
  <si>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</si>
  <si>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</si>
  <si>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</si>
  <si>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</si>
  <si>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</si>
  <si>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</si>
  <si>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</si>
  <si>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</si>
  <si>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</si>
  <si>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</si>
  <si>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</si>
  <si>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</si>
  <si>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</si>
  <si>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</si>
  <si>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</si>
  <si>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</si>
  <si>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</si>
  <si>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</si>
  <si>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</si>
  <si>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</si>
  <si>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</si>
  <si>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</si>
  <si>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</si>
  <si>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</si>
  <si>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</si>
  <si>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</si>
  <si>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</si>
  <si>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</si>
  <si>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</si>
  <si>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</si>
  <si>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</si>
  <si>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</si>
  <si>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</si>
  <si>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</si>
  <si>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</si>
  <si>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</si>
  <si>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</si>
  <si>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</si>
  <si>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</si>
  <si>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</si>
  <si>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</si>
  <si>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</si>
  <si>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</si>
  <si>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</si>
  <si>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</si>
  <si>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</si>
  <si>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</si>
  <si>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</si>
  <si>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</si>
  <si>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</si>
  <si>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</si>
  <si>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</si>
  <si>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</si>
  <si>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</si>
  <si>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</si>
  <si>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</si>
  <si>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</si>
  <si>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</si>
  <si>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</si>
  <si>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</si>
  <si>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</si>
  <si>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</si>
  <si>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</si>
  <si>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</si>
  <si>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</si>
  <si>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</si>
  <si>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</si>
  <si>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</si>
  <si>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</si>
  <si>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</si>
  <si>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</si>
  <si>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</si>
  <si>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</si>
  <si>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</si>
  <si>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</si>
  <si>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</si>
  <si>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</si>
  <si>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</si>
  <si>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</si>
  <si>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</si>
  <si>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</si>
  <si>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</si>
  <si>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</si>
  <si>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</si>
  <si>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</si>
  <si>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</si>
  <si>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</si>
  <si>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</si>
  <si>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</si>
  <si>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</si>
  <si>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</si>
  <si>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</si>
  <si>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</si>
  <si>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</si>
  <si>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</si>
  <si>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</si>
  <si>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</si>
  <si>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</si>
  <si>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</si>
  <si>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</si>
  <si>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</si>
  <si>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</si>
  <si>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</si>
  <si>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</si>
  <si>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</si>
  <si>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</si>
  <si>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</si>
  <si>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</si>
  <si>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</si>
  <si>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</si>
  <si>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</si>
  <si>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</si>
  <si>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</si>
  <si>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</si>
  <si>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</si>
  <si>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</si>
  <si>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</si>
  <si>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</si>
  <si>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</si>
  <si>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</si>
  <si>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</si>
  <si>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</si>
  <si>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</si>
  <si>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</si>
  <si>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</si>
  <si>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</si>
  <si>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</si>
  <si>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</si>
  <si>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</si>
  <si>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</si>
  <si>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</si>
  <si>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</si>
  <si>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</si>
  <si>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</si>
  <si>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</si>
  <si>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</si>
  <si>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</si>
  <si>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</si>
  <si>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</si>
  <si>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</si>
  <si>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</si>
  <si>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</si>
  <si>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</si>
  <si>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</si>
  <si>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</si>
  <si>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</si>
  <si>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</si>
  <si>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</si>
  <si>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</si>
  <si>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</si>
  <si>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</si>
  <si>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</si>
  <si>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</si>
  <si>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</si>
  <si>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</si>
  <si>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</si>
  <si>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</si>
  <si>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</si>
  <si>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</si>
  <si>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</si>
  <si>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</si>
  <si>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</si>
  <si>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</si>
  <si>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</si>
  <si>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</si>
  <si>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</si>
  <si>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</si>
  <si>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</si>
  <si>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</si>
  <si>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</si>
  <si>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</si>
  <si>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</si>
  <si>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</si>
  <si>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</si>
  <si>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</si>
  <si>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</si>
  <si>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</si>
  <si>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</si>
  <si>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</si>
  <si>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</si>
  <si>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</si>
  <si>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</si>
  <si>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</si>
  <si>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</si>
  <si>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</si>
  <si>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</si>
  <si>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</si>
  <si>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</si>
  <si>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</si>
  <si>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</si>
  <si>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</si>
  <si>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</si>
  <si>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</si>
  <si>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</si>
  <si>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</si>
  <si>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</si>
  <si>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</si>
  <si>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</si>
  <si>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</si>
  <si>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</si>
  <si>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</si>
  <si>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</si>
  <si>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</si>
  <si>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</si>
  <si>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</si>
  <si>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</si>
  <si>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</si>
  <si>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</si>
  <si>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</si>
  <si>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</si>
  <si>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</si>
  <si>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</si>
  <si>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</si>
  <si>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</si>
  <si>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</si>
  <si>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</si>
  <si>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</si>
  <si>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</si>
  <si>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</si>
  <si>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</si>
  <si>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</si>
  <si>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</si>
  <si>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</si>
  <si>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</si>
  <si>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</si>
  <si>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</si>
  <si>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</si>
  <si>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</si>
  <si>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</si>
  <si>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</si>
  <si>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</si>
  <si>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</si>
  <si>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</si>
  <si>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</si>
  <si>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</si>
  <si>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</si>
  <si>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</si>
  <si>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</si>
  <si>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</si>
  <si>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</si>
  <si>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</si>
  <si>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</si>
  <si>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</si>
  <si>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</si>
  <si>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</si>
  <si>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</si>
  <si>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</si>
  <si>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</si>
  <si>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</si>
  <si>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</si>
  <si>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</si>
  <si>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</si>
  <si>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</si>
  <si>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</si>
  <si>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</si>
  <si>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</si>
  <si>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</si>
  <si>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</si>
  <si>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</si>
  <si>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</si>
  <si>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</si>
  <si>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</si>
  <si>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</si>
  <si>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</si>
  <si>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</si>
  <si>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</si>
  <si>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</si>
  <si>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</si>
  <si>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</si>
  <si>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</si>
  <si>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</si>
  <si>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</si>
  <si>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</si>
  <si>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</si>
  <si>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</si>
  <si>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</si>
  <si>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</si>
  <si>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</si>
  <si>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</si>
  <si>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</si>
  <si>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</si>
  <si>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</si>
  <si>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</si>
  <si>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</si>
  <si>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</si>
  <si>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</si>
  <si>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</si>
  <si>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</si>
  <si>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</si>
  <si>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</si>
  <si>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</si>
  <si>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</si>
  <si>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</si>
  <si>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</si>
  <si>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</si>
  <si>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</si>
  <si>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</si>
  <si>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</si>
  <si>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</si>
  <si>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</si>
  <si>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</si>
  <si>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</si>
  <si>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</si>
  <si>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</si>
  <si>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</si>
  <si>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</si>
  <si>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</si>
  <si>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</si>
  <si>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</si>
  <si>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</si>
  <si>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</si>
  <si>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</si>
  <si>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</si>
  <si>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</si>
  <si>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</si>
  <si>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</si>
  <si>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</si>
  <si>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</si>
  <si>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</si>
  <si>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</si>
  <si>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</si>
  <si>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</si>
  <si>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</si>
  <si>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</si>
  <si>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</si>
  <si>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</si>
  <si>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</si>
  <si>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</si>
  <si>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</si>
  <si>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</si>
  <si>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</si>
  <si>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</si>
  <si>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</si>
  <si>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</si>
  <si>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</si>
  <si>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</si>
  <si>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</si>
  <si>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</si>
  <si>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</si>
  <si>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</si>
  <si>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</si>
  <si>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</si>
  <si>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</si>
  <si>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</si>
  <si>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</si>
  <si>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</si>
  <si>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</si>
  <si>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</si>
  <si>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</si>
  <si>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</si>
  <si>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</si>
  <si>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</si>
  <si>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</si>
  <si>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</si>
  <si>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</si>
  <si>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</si>
  <si>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</si>
  <si>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</si>
  <si>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</si>
  <si>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</si>
  <si>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</si>
  <si>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</si>
  <si>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</si>
  <si>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</si>
  <si>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</si>
  <si>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</si>
  <si>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</si>
  <si>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</si>
  <si>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</si>
  <si>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</si>
  <si>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</si>
  <si>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</si>
  <si>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</si>
  <si>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</si>
  <si>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</si>
  <si>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</si>
  <si>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</si>
  <si>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</si>
  <si>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</si>
  <si>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</si>
  <si>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</si>
  <si>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</si>
  <si>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</si>
  <si>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</si>
  <si>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</si>
  <si>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</si>
  <si>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</si>
  <si>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</si>
  <si>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</si>
  <si>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</si>
  <si>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</si>
  <si>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</si>
  <si>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</si>
  <si>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</si>
  <si>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</si>
  <si>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</si>
  <si>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</si>
  <si>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</si>
  <si>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</si>
  <si>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</si>
  <si>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</si>
  <si>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</si>
  <si>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</si>
  <si>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</si>
  <si>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</si>
  <si>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</si>
  <si>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</si>
  <si>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</si>
  <si>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</si>
  <si>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</si>
  <si>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</si>
  <si>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</si>
  <si>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</si>
  <si>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</si>
  <si>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</si>
  <si>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</si>
  <si>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</si>
  <si>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</si>
  <si>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</si>
  <si>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</si>
  <si>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</si>
  <si>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</si>
  <si>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</si>
  <si>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</si>
  <si>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</si>
  <si>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</si>
  <si>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</si>
  <si>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</si>
  <si>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</si>
  <si>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</si>
  <si>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</si>
  <si>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</si>
  <si>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</si>
  <si>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</si>
  <si>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</si>
  <si>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</si>
  <si>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</si>
  <si>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</si>
  <si>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</si>
  <si>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</si>
  <si>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</si>
  <si>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</si>
  <si>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</si>
  <si>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</si>
  <si>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</si>
  <si>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</si>
  <si>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</si>
  <si>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</si>
  <si>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</si>
  <si>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</si>
  <si>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</si>
  <si>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</si>
  <si>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</si>
  <si>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</si>
  <si>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</si>
  <si>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</si>
  <si>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</si>
  <si>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</si>
  <si>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</si>
  <si>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</si>
  <si>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</si>
  <si>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</si>
  <si>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</si>
  <si>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</si>
  <si>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</si>
  <si>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</si>
  <si>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</si>
  <si>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</si>
  <si>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</si>
  <si>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</si>
  <si>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</si>
  <si>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</si>
  <si>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</si>
  <si>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</si>
  <si>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</si>
  <si>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</si>
  <si>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</si>
  <si>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</si>
  <si>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</si>
  <si>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</si>
  <si>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</si>
  <si>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</si>
  <si>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</si>
  <si>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</si>
  <si>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</si>
  <si>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</si>
  <si>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</si>
  <si>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</si>
  <si>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</si>
  <si>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</si>
  <si>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</si>
  <si>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</si>
  <si>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</si>
  <si>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</si>
  <si>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</si>
  <si>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</si>
  <si>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</si>
  <si>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</si>
  <si>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</si>
  <si>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</si>
  <si>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</si>
  <si>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</si>
  <si>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</si>
  <si>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</si>
  <si>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</si>
  <si>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</si>
  <si>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</si>
  <si>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</si>
  <si>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</si>
  <si>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</si>
  <si>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</si>
  <si>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</si>
  <si>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</si>
  <si>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</si>
  <si>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</si>
  <si>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</si>
  <si>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</si>
  <si>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</si>
  <si>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</si>
  <si>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</si>
  <si>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</si>
  <si>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</si>
  <si>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</si>
  <si>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</si>
  <si>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</si>
  <si>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</si>
  <si>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</si>
  <si>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</si>
  <si>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</si>
  <si>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</si>
  <si>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</si>
  <si>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</si>
  <si>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</si>
  <si>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</si>
  <si>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</si>
  <si>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</si>
  <si>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</si>
  <si>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</si>
  <si>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</si>
  <si>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</si>
  <si>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</si>
  <si>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</si>
  <si>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</si>
  <si>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</si>
  <si>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</si>
  <si>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</si>
  <si>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</si>
  <si>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</si>
  <si>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</si>
  <si>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</si>
  <si>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</si>
  <si>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</si>
  <si>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</si>
  <si>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</si>
  <si>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</si>
  <si>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</si>
  <si>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</si>
  <si>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</si>
  <si>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</si>
  <si>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</si>
  <si>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</si>
  <si>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</si>
  <si>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</si>
  <si>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</si>
  <si>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</si>
  <si>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</si>
  <si>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</si>
  <si>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</si>
  <si>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</si>
  <si>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</si>
  <si>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</si>
  <si>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</si>
  <si>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</si>
  <si>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</si>
  <si>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</si>
  <si>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</si>
  <si>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</si>
  <si>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</si>
  <si>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</si>
  <si>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</si>
  <si>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</si>
  <si>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</si>
  <si>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</si>
  <si>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</si>
  <si>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</si>
  <si>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</si>
  <si>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</si>
  <si>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</si>
  <si>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</si>
  <si>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</si>
  <si>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</si>
  <si>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</si>
  <si>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</si>
  <si>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</si>
  <si>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</si>
  <si>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</si>
  <si>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</si>
  <si>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</si>
  <si>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</si>
  <si>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</si>
  <si>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</si>
  <si>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</si>
  <si>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</si>
  <si>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</si>
  <si>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</si>
  <si>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</si>
  <si>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</si>
  <si>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</si>
  <si>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</si>
  <si>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</si>
  <si>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</si>
  <si>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</si>
  <si>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</si>
  <si>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</si>
  <si>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</si>
  <si>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</si>
  <si>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</si>
  <si>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</si>
  <si>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</si>
  <si>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</si>
  <si>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</si>
  <si>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</si>
  <si>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</si>
  <si>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</si>
  <si>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</si>
  <si>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</si>
  <si>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</si>
  <si>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</si>
  <si>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</si>
  <si>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</si>
  <si>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</si>
  <si>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</si>
  <si>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</si>
  <si>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</si>
  <si>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</si>
  <si>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</si>
  <si>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</si>
  <si>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</si>
  <si>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</si>
  <si>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</si>
  <si>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</si>
  <si>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</si>
  <si>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</si>
  <si>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</si>
  <si>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</si>
  <si>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</si>
  <si>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</si>
  <si>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</si>
  <si>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</si>
  <si>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</si>
  <si>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</si>
  <si>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</si>
  <si>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</si>
  <si>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</si>
  <si>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</si>
  <si>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</si>
  <si>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</si>
  <si>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</si>
  <si>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</si>
  <si>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</si>
  <si>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</si>
  <si>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</si>
  <si>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</si>
  <si>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</si>
  <si>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</si>
  <si>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</si>
  <si>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</si>
  <si>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</si>
  <si>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</si>
  <si>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</si>
  <si>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</si>
  <si>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</si>
  <si>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</si>
  <si>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</si>
  <si>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</si>
  <si>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</si>
  <si>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</si>
  <si>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</si>
  <si>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</si>
  <si>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</si>
  <si>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</si>
  <si>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</si>
  <si>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</si>
  <si>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</si>
  <si>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</si>
  <si>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</si>
  <si>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</si>
  <si>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</si>
  <si>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</si>
  <si>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</si>
  <si>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</si>
  <si>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</si>
  <si>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</si>
  <si>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</si>
  <si>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</si>
  <si>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</si>
  <si>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</si>
  <si>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</si>
  <si>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</si>
  <si>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</si>
  <si>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</si>
  <si>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</si>
  <si>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</si>
  <si>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</si>
  <si>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</si>
  <si>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</si>
  <si>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</si>
  <si>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</si>
  <si>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</si>
  <si>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</si>
  <si>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</si>
  <si>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</si>
  <si>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</si>
  <si>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</si>
  <si>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</si>
  <si>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</si>
  <si>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</si>
  <si>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</si>
  <si>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</si>
  <si>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</si>
  <si>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</si>
  <si>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</si>
  <si>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</si>
  <si>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</si>
  <si>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</si>
  <si>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</si>
  <si>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</si>
  <si>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</si>
  <si>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</si>
  <si>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</si>
  <si>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</si>
  <si>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</si>
  <si>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</si>
  <si>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</si>
  <si>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</si>
  <si>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</si>
  <si>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</si>
  <si>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</si>
  <si>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</si>
  <si>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</si>
  <si>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</si>
  <si>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</si>
  <si>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</si>
  <si>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</si>
  <si>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</si>
  <si>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</si>
  <si>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</si>
  <si>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</si>
  <si>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</si>
  <si>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</si>
  <si>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</si>
  <si>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</si>
  <si>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</si>
  <si>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</si>
  <si>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</si>
  <si>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</si>
  <si>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</si>
  <si>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</si>
  <si>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</si>
  <si>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</si>
  <si>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</si>
  <si>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</si>
  <si>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</si>
  <si>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</si>
  <si>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</si>
  <si>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</si>
  <si>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</si>
  <si>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</si>
  <si>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</si>
  <si>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</si>
  <si>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</si>
  <si>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</si>
  <si>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</si>
  <si>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</si>
  <si>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</si>
  <si>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</si>
  <si>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</si>
  <si>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</si>
  <si>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</si>
  <si>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</si>
  <si>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</si>
  <si>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</si>
  <si>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</si>
  <si>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</si>
  <si>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</si>
  <si>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</si>
  <si>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</si>
  <si>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</si>
  <si>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</si>
  <si>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</si>
  <si>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</si>
  <si>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</si>
  <si>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</si>
  <si>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</si>
  <si>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</si>
  <si>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</si>
  <si>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</si>
  <si>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</si>
  <si>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</si>
  <si>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</si>
  <si>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</si>
  <si>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</si>
  <si>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</si>
  <si>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</si>
  <si>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</si>
  <si>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</si>
  <si>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</si>
  <si>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</si>
  <si>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</si>
  <si>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</si>
  <si>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</si>
  <si>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</si>
  <si>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</si>
  <si>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</si>
  <si>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</si>
  <si>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</si>
  <si>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</si>
  <si>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</si>
  <si>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</si>
  <si>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</si>
  <si>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</si>
  <si>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</si>
  <si>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</si>
  <si>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</si>
  <si>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</si>
  <si>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</si>
  <si>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</si>
  <si>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</si>
  <si>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</si>
  <si>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</si>
  <si>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</si>
  <si>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</si>
  <si>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</si>
  <si>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</si>
  <si>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</si>
  <si>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</si>
  <si>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</si>
  <si>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</si>
  <si>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</si>
  <si>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</si>
  <si>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</si>
  <si>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</si>
  <si>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</si>
  <si>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</si>
  <si>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</si>
  <si>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</si>
  <si>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</si>
  <si>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</si>
  <si>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</si>
  <si>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</si>
  <si>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</si>
  <si>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</si>
  <si>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</si>
  <si>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</si>
  <si>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</si>
  <si>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</si>
  <si>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</si>
  <si>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</si>
  <si>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</si>
  <si>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</si>
  <si>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</si>
  <si>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</si>
  <si>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</si>
  <si>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</si>
  <si>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</si>
  <si>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</si>
  <si>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</si>
  <si>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</si>
  <si>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</si>
  <si>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</si>
  <si>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</si>
  <si>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</si>
  <si>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</si>
  <si>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</si>
  <si>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</si>
  <si>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</si>
  <si>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</si>
  <si>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</si>
  <si>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</si>
  <si>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</si>
  <si>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</si>
  <si>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</si>
  <si>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</si>
  <si>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</si>
  <si>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</si>
  <si>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</si>
  <si>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</si>
  <si>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</si>
  <si>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</si>
  <si>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</si>
  <si>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</si>
  <si>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</si>
  <si>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</si>
  <si>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</si>
  <si>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</si>
  <si>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</si>
  <si>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</si>
  <si>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</si>
  <si>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</si>
  <si>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</si>
  <si>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</si>
  <si>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</si>
  <si>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</si>
  <si>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</si>
  <si>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</si>
  <si>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</si>
  <si>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</si>
  <si>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</si>
  <si>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</si>
  <si>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</si>
  <si>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</si>
  <si>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</si>
  <si>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</si>
  <si>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</si>
  <si>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</si>
  <si>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</si>
  <si>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</si>
  <si>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</si>
  <si>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</si>
  <si>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</si>
  <si>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</si>
  <si>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</si>
  <si>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</si>
  <si>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</si>
  <si>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</si>
  <si>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</si>
  <si>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</si>
  <si>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</si>
  <si>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</si>
  <si>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</si>
  <si>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</si>
  <si>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</si>
  <si>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</si>
  <si>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</si>
  <si>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</si>
  <si>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</si>
  <si>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</si>
  <si>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</si>
  <si>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</si>
  <si>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</si>
  <si>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</si>
  <si>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</si>
  <si>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</si>
  <si>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</si>
  <si>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</si>
  <si>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</si>
  <si>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</si>
  <si>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</si>
  <si>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</si>
  <si>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</si>
  <si>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</si>
  <si>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</si>
  <si>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</si>
  <si>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</si>
  <si>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</si>
  <si>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</si>
  <si>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</si>
  <si>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</si>
  <si>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</si>
  <si>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</si>
  <si>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</si>
  <si>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</si>
  <si>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</si>
  <si>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</si>
  <si>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</si>
  <si>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</si>
  <si>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</si>
  <si>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</si>
  <si>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</si>
  <si>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</si>
  <si>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</si>
  <si>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</si>
  <si>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</si>
  <si>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</si>
  <si>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</si>
  <si>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</si>
  <si>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</si>
  <si>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</si>
  <si>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</si>
  <si>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</si>
  <si>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</si>
  <si>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</si>
  <si>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</si>
  <si>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</si>
  <si>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</si>
  <si>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</si>
  <si>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</si>
  <si>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</si>
  <si>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</si>
  <si>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</si>
  <si>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</si>
  <si>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</si>
  <si>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</si>
  <si>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</si>
  <si>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</si>
  <si>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</si>
  <si>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</si>
  <si>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</si>
  <si>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</si>
  <si>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</si>
  <si>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</si>
  <si>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</si>
  <si>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</si>
  <si>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</si>
  <si>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</si>
  <si>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</si>
  <si>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</si>
  <si>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</si>
  <si>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</si>
  <si>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</si>
  <si>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</si>
  <si>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</si>
  <si>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</si>
  <si>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</si>
  <si>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</si>
  <si>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</si>
  <si>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</si>
  <si>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</si>
  <si>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</si>
  <si>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</si>
  <si>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</si>
  <si>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</si>
  <si>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</si>
  <si>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</si>
  <si>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</si>
  <si>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</si>
  <si>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</si>
  <si>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</si>
  <si>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</si>
  <si>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</si>
  <si>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</si>
  <si>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</si>
  <si>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</si>
  <si>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</si>
  <si>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</si>
  <si>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</si>
  <si>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</si>
  <si>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</si>
  <si>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</si>
  <si>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</si>
  <si>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</si>
  <si>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</si>
  <si>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</si>
  <si>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</si>
  <si>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</si>
  <si>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</si>
  <si>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</si>
  <si>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</si>
  <si>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</si>
  <si>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</si>
  <si>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</si>
  <si>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</si>
  <si>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</si>
  <si>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</si>
  <si>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</si>
  <si>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</si>
  <si>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</si>
  <si>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</si>
  <si>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</si>
  <si>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</si>
  <si>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</si>
  <si>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</si>
  <si>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</si>
  <si>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</si>
  <si>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</si>
  <si>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</si>
  <si>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</si>
  <si>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</si>
  <si>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</si>
  <si>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</si>
  <si>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</si>
  <si>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</si>
  <si>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</si>
  <si>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</si>
  <si>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</si>
  <si>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</si>
  <si>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</si>
  <si>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</si>
  <si>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</si>
  <si>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</si>
  <si>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</si>
  <si>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</si>
  <si>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</si>
  <si>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</si>
  <si>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</si>
  <si>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</si>
  <si>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</si>
  <si>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</si>
  <si>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</si>
  <si>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</si>
  <si>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</si>
  <si>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</si>
  <si>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</si>
  <si>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</si>
  <si>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</si>
  <si>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</si>
  <si>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</si>
  <si>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</si>
  <si>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</si>
  <si>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</si>
  <si>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</si>
  <si>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</si>
  <si>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</si>
  <si>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</si>
  <si>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</si>
  <si>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</si>
  <si>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</si>
  <si>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</si>
  <si>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</si>
  <si>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</si>
  <si>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</si>
  <si>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</si>
  <si>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</si>
  <si>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</si>
  <si>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</si>
  <si>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</si>
  <si>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</si>
  <si>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</si>
  <si>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</si>
  <si>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</si>
  <si>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</si>
  <si>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</si>
  <si>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</si>
  <si>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</si>
  <si>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</si>
  <si>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</si>
  <si>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</si>
  <si>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</si>
  <si>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</si>
  <si>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</si>
  <si>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</si>
  <si>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</si>
  <si>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</si>
  <si>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</si>
  <si>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</si>
  <si>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</si>
  <si>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</si>
  <si>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</si>
  <si>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</si>
  <si>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</si>
  <si>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</si>
  <si>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</si>
  <si>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</si>
  <si>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</si>
  <si>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</si>
  <si>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</si>
  <si>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</si>
  <si>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</si>
  <si>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</si>
  <si>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</si>
  <si>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</si>
  <si>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</si>
  <si>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</si>
  <si>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</si>
  <si>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</si>
  <si>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</si>
  <si>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</si>
  <si>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</si>
  <si>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</si>
  <si>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</si>
  <si>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</si>
  <si>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</si>
  <si>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</si>
  <si>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</si>
  <si>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</si>
  <si>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</si>
  <si>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</si>
  <si>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</si>
  <si>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</si>
  <si>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</si>
  <si>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</si>
  <si>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</si>
  <si>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</si>
  <si>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</si>
  <si>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</si>
  <si>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</si>
  <si>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</si>
  <si>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</si>
  <si>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</si>
  <si>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</si>
  <si>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</si>
  <si>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</si>
  <si>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</si>
  <si>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</si>
  <si>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</si>
  <si>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</si>
  <si>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</si>
  <si>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</si>
  <si>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</si>
  <si>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</si>
  <si>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</si>
  <si>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</si>
  <si>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</si>
  <si>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</si>
  <si>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</si>
  <si>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</si>
  <si>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</si>
  <si>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</si>
  <si>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</si>
  <si>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</si>
  <si>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</si>
  <si>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</si>
  <si>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</si>
  <si>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</si>
  <si>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</si>
  <si>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</si>
  <si>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</si>
  <si>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</si>
  <si>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</si>
  <si>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</si>
  <si>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</si>
  <si>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</si>
  <si>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</si>
  <si>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</si>
  <si>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</si>
  <si>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</si>
  <si>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</si>
  <si>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</si>
  <si>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</si>
  <si>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</si>
  <si>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</si>
  <si>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</si>
  <si>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</si>
  <si>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</si>
  <si>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</si>
  <si>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</si>
  <si>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</si>
  <si>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</si>
  <si>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</si>
  <si>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</si>
  <si>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</si>
  <si>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</si>
  <si>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</si>
  <si>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</si>
  <si>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</si>
  <si>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</si>
  <si>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</si>
  <si>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</si>
  <si>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</si>
  <si>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</si>
  <si>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</si>
  <si>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</si>
  <si>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</si>
  <si>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</si>
  <si>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</si>
  <si>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</si>
  <si>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</si>
  <si>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</si>
  <si>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</si>
  <si>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</si>
  <si>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</si>
  <si>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</si>
  <si>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</si>
  <si>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</si>
  <si>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</si>
  <si>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</si>
  <si>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</si>
  <si>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</si>
  <si>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</si>
  <si>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</si>
  <si>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</si>
  <si>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</si>
  <si>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</si>
  <si>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</si>
  <si>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</si>
  <si>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</si>
  <si>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</si>
  <si>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</si>
  <si>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</si>
  <si>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</si>
  <si>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</si>
  <si>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</si>
  <si>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</si>
  <si>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</si>
  <si>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</si>
  <si>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</si>
  <si>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</si>
  <si>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</si>
  <si>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</si>
  <si>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</si>
  <si>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</si>
  <si>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</si>
  <si>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</si>
  <si>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</si>
  <si>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</si>
  <si>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</si>
  <si>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</si>
  <si>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</si>
  <si>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</si>
  <si>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</si>
  <si>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</si>
  <si>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</si>
  <si>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</si>
  <si>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</si>
  <si>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</si>
  <si>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</si>
  <si>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</si>
  <si>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</si>
  <si>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</si>
  <si>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</si>
  <si>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</si>
  <si>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</si>
  <si>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</si>
  <si>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</si>
  <si>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</si>
  <si>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</si>
  <si>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</si>
  <si>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</si>
  <si>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</si>
  <si>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</si>
  <si>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</si>
  <si>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</si>
  <si>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</si>
  <si>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</si>
  <si>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</si>
  <si>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</si>
  <si>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</si>
  <si>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</si>
  <si>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</si>
  <si>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</si>
  <si>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</si>
  <si>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</si>
  <si>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</si>
  <si>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</si>
  <si>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</si>
  <si>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</si>
  <si>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</si>
  <si>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</si>
  <si>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</si>
  <si>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</si>
  <si>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</si>
  <si>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</si>
  <si>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</si>
  <si>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</si>
  <si>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</si>
  <si>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</si>
  <si>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</si>
  <si>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</si>
  <si>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</si>
  <si>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</si>
  <si>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</si>
  <si>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</si>
  <si>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</si>
  <si>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</si>
  <si>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</si>
  <si>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</si>
  <si>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</si>
  <si>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</si>
  <si>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</si>
  <si>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</si>
  <si>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</si>
  <si>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</si>
  <si>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</si>
  <si>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</si>
  <si>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</si>
  <si>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</si>
  <si>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</si>
  <si>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</si>
  <si>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</si>
  <si>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</si>
  <si>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</si>
  <si>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</si>
  <si>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</si>
  <si>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</si>
  <si>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</si>
  <si>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</si>
  <si>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</si>
  <si>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</si>
  <si>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</si>
  <si>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</si>
  <si>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</si>
  <si>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</si>
  <si>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</si>
  <si>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</si>
  <si>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</si>
  <si>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</si>
  <si>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</si>
  <si>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</si>
  <si>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</si>
  <si>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</si>
  <si>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</si>
  <si>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</si>
  <si>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</si>
  <si>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</si>
  <si>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</si>
  <si>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</si>
  <si>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</si>
  <si>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</si>
  <si>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</si>
  <si>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</si>
  <si>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</si>
  <si>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</si>
  <si>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</si>
  <si>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</si>
  <si>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</si>
  <si>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</si>
  <si>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</si>
  <si>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</si>
  <si>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</si>
  <si>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</si>
  <si>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</si>
  <si>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</si>
  <si>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</si>
  <si>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</si>
  <si>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</si>
  <si>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</si>
  <si>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</si>
  <si>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</si>
  <si>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</si>
  <si>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</si>
  <si>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</si>
  <si>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</si>
  <si>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</si>
  <si>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</si>
  <si>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</si>
  <si>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</si>
  <si>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</si>
  <si>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</si>
  <si>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</si>
  <si>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</si>
  <si>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</si>
  <si>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</si>
  <si>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</si>
  <si>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</si>
  <si>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</si>
  <si>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</si>
  <si>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</si>
  <si>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</si>
  <si>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</si>
  <si>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</si>
  <si>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</si>
  <si>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</si>
  <si>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</si>
  <si>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</si>
  <si>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</si>
  <si>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</si>
  <si>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</si>
  <si>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</si>
  <si>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</si>
  <si>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</si>
  <si>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</si>
  <si>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</si>
  <si>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</si>
  <si>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</si>
  <si>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</si>
  <si>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</si>
  <si>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</si>
  <si>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</si>
  <si>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</si>
  <si>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</si>
  <si>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</si>
  <si>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</si>
  <si>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</si>
  <si>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</si>
  <si>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</si>
  <si>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</si>
  <si>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</si>
  <si>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</si>
  <si>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</si>
  <si>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</si>
  <si>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</si>
  <si>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</si>
  <si>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</si>
  <si>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</si>
  <si>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</si>
  <si>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</si>
  <si>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</si>
  <si>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</si>
  <si>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</si>
  <si>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</si>
  <si>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</si>
  <si>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</si>
  <si>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</si>
  <si>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</si>
  <si>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</si>
  <si>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</si>
  <si>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</si>
  <si>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</si>
  <si>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</si>
  <si>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</si>
  <si>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</si>
  <si>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</si>
  <si>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</si>
  <si>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</si>
  <si>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</si>
  <si>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</si>
  <si>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</si>
  <si>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</si>
  <si>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</si>
  <si>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</si>
  <si>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</si>
  <si>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</si>
  <si>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</si>
  <si>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</si>
  <si>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</si>
  <si>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</si>
  <si>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</si>
  <si>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</si>
  <si>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</si>
  <si>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</si>
  <si>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</si>
  <si>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</si>
  <si>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</si>
  <si>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</si>
  <si>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</si>
  <si>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</si>
  <si>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</si>
  <si>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</si>
  <si>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</si>
  <si>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</si>
  <si>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</si>
  <si>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</si>
  <si>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</si>
  <si>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</si>
  <si>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</si>
  <si>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</si>
  <si>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</si>
  <si>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</si>
  <si>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</si>
  <si>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</si>
  <si>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</si>
  <si>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</si>
  <si>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</si>
  <si>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</si>
  <si>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</si>
  <si>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</si>
  <si>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</si>
  <si>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</si>
  <si>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</si>
  <si>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</si>
  <si>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</si>
  <si>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</si>
  <si>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</si>
  <si>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</si>
  <si>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</si>
  <si>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</si>
  <si>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</si>
  <si>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</si>
  <si>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</si>
  <si>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</si>
  <si>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</si>
  <si>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</si>
  <si>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</si>
  <si>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</si>
  <si>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</si>
  <si>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</si>
  <si>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</si>
  <si>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</si>
  <si>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</si>
  <si>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</si>
  <si>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</si>
  <si>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</si>
  <si>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</si>
  <si>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</si>
  <si>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</si>
  <si>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</si>
  <si>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</si>
  <si>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</si>
  <si>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</si>
  <si>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</si>
  <si>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</si>
  <si>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</si>
  <si>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</si>
  <si>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</si>
  <si>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</si>
  <si>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</si>
  <si>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</si>
  <si>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</si>
  <si>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</si>
  <si>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</si>
  <si>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</si>
  <si>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</si>
  <si>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</si>
  <si>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</si>
  <si>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</si>
  <si>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</si>
  <si>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</si>
  <si>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</si>
  <si>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</si>
  <si>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</si>
  <si>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</si>
  <si>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</si>
  <si>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</si>
  <si>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</si>
  <si>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</si>
  <si>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</si>
  <si>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</si>
  <si>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</si>
  <si>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</si>
  <si>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</si>
  <si>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</si>
  <si>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</si>
  <si>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</si>
  <si>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</si>
  <si>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</si>
  <si>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</si>
  <si>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</si>
  <si>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</si>
  <si>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</si>
  <si>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</si>
  <si>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</si>
  <si>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</si>
  <si>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</si>
  <si>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</si>
  <si>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</si>
  <si>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</si>
  <si>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</si>
  <si>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</si>
  <si>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</si>
  <si>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</si>
  <si>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</si>
  <si>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</si>
  <si>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</si>
  <si>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</si>
  <si>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</si>
  <si>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</si>
  <si>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</si>
  <si>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</si>
  <si>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</si>
  <si>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</si>
  <si>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</si>
  <si>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</si>
  <si>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</si>
  <si>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</si>
  <si>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</si>
  <si>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</si>
  <si>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</si>
  <si>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</si>
  <si>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</si>
  <si>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</si>
  <si>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</si>
  <si>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</si>
  <si>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</si>
  <si>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</si>
  <si>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</si>
  <si>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</si>
  <si>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</si>
  <si>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</si>
  <si>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</si>
  <si>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</si>
  <si>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</si>
  <si>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</si>
  <si>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</si>
  <si>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</si>
  <si>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</si>
  <si>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</si>
  <si>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</si>
  <si>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</si>
  <si>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</si>
  <si>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</si>
  <si>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</si>
  <si>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</si>
  <si>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</si>
  <si>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</si>
  <si>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</si>
  <si>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</si>
  <si>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</si>
  <si>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</si>
  <si>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</si>
  <si>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</si>
  <si>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</si>
  <si>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</si>
  <si>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</si>
  <si>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</si>
  <si>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</si>
  <si>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</si>
  <si>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</si>
  <si>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</si>
  <si>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</si>
  <si>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</si>
  <si>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</si>
  <si>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</si>
  <si>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</si>
  <si>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</si>
  <si>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</si>
  <si>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</si>
  <si>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</si>
  <si>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</si>
  <si>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</si>
  <si>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</si>
  <si>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</si>
  <si>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</si>
  <si>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</si>
  <si>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</si>
  <si>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</si>
  <si>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</si>
  <si>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</si>
  <si>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</si>
  <si>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</si>
  <si>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</si>
  <si>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</si>
  <si>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</si>
  <si>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</si>
  <si>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</si>
  <si>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</si>
  <si>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</si>
  <si>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</si>
  <si>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</si>
  <si>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</si>
  <si>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</si>
  <si>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</si>
  <si>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</si>
  <si>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</si>
  <si>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</si>
  <si>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</si>
  <si>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</si>
  <si>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</si>
  <si>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</si>
  <si>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</si>
  <si>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</si>
  <si>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</si>
  <si>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</si>
  <si>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</si>
  <si>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</si>
  <si>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</si>
  <si>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</si>
  <si>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</si>
  <si>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</si>
  <si>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</si>
  <si>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</si>
  <si>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</si>
  <si>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</si>
  <si>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</si>
  <si>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</si>
  <si>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</si>
  <si>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</si>
  <si>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</si>
  <si>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</si>
  <si>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</si>
  <si>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</si>
  <si>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</si>
  <si>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</si>
  <si>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</si>
  <si>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</si>
  <si>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</si>
  <si>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</si>
  <si>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</si>
  <si>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</si>
  <si>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</si>
  <si>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</si>
  <si>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</si>
  <si>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</si>
  <si>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</si>
  <si>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</si>
  <si>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</si>
  <si>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</si>
  <si>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</si>
  <si>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</si>
  <si>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</si>
  <si>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</si>
  <si>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</si>
  <si>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</si>
  <si>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</si>
  <si>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</si>
  <si>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</si>
  <si>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</si>
  <si>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</si>
  <si>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</si>
  <si>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</si>
  <si>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</si>
  <si>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</si>
  <si>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</si>
  <si>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</si>
  <si>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</si>
  <si>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</si>
  <si>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</si>
  <si>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</si>
  <si>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</si>
  <si>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</si>
  <si>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</si>
  <si>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</si>
  <si>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</si>
  <si>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</si>
  <si>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</si>
  <si>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</si>
  <si>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</si>
  <si>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</si>
  <si>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</si>
  <si>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</si>
  <si>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</si>
  <si>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</si>
  <si>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</si>
  <si>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</si>
  <si>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</si>
  <si>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</si>
  <si>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</si>
  <si>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</si>
  <si>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</si>
  <si>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</si>
  <si>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</si>
  <si>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</si>
  <si>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</si>
  <si>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</si>
  <si>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</si>
  <si>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</si>
  <si>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</si>
  <si>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</si>
  <si>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</si>
  <si>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</si>
  <si>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</si>
  <si>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</si>
  <si>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</si>
  <si>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</si>
  <si>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</si>
  <si>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</si>
  <si>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</si>
  <si>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</si>
  <si>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</si>
  <si>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</si>
  <si>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</si>
  <si>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</si>
  <si>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</si>
  <si>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</si>
  <si>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</si>
  <si>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</si>
  <si>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</si>
  <si>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</si>
  <si>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</si>
  <si>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</si>
  <si>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</si>
  <si>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</si>
  <si>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</si>
  <si>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</si>
  <si>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</si>
  <si>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</si>
  <si>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</si>
  <si>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</si>
  <si>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</si>
  <si>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</si>
  <si>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</si>
  <si>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</si>
  <si>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</si>
  <si>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</si>
  <si>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</si>
  <si>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</si>
  <si>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</si>
  <si>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</si>
  <si>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</si>
  <si>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</si>
  <si>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</si>
  <si>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</si>
  <si>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</si>
  <si>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</si>
  <si>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</si>
  <si>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</si>
  <si>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</si>
  <si>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</si>
  <si>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</si>
  <si>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</si>
  <si>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</si>
  <si>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</si>
  <si>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</si>
  <si>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</si>
  <si>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</si>
  <si>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</si>
  <si>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</si>
  <si>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</si>
  <si>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</si>
  <si>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</si>
  <si>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</si>
  <si>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</si>
  <si>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</si>
  <si>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</si>
  <si>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</si>
  <si>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</si>
  <si>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</si>
  <si>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</si>
  <si>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</si>
  <si>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</si>
  <si>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</si>
  <si>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</si>
  <si>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</si>
  <si>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</si>
  <si>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</si>
  <si>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</si>
  <si>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</si>
  <si>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</si>
  <si>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</si>
  <si>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</si>
  <si>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</si>
  <si>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</si>
  <si>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</si>
  <si>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</si>
  <si>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</si>
  <si>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</si>
  <si>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</si>
  <si>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</si>
  <si>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</si>
  <si>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</si>
  <si>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</si>
  <si>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</si>
  <si>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</si>
  <si>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</si>
  <si>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</si>
  <si>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</si>
  <si>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</si>
  <si>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</si>
  <si>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</si>
  <si>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</si>
  <si>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</si>
  <si>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</si>
  <si>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</si>
  <si>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</si>
  <si>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</si>
  <si>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</si>
  <si>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</si>
  <si>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</si>
  <si>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</si>
  <si>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</si>
  <si>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</si>
  <si>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</si>
  <si>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</si>
  <si>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</si>
  <si>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</si>
  <si>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</si>
  <si>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</si>
  <si>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</si>
  <si>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</si>
  <si>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</si>
  <si>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</si>
  <si>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</si>
  <si>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</si>
  <si>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</si>
  <si>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</si>
  <si>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</si>
  <si>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</si>
  <si>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</si>
  <si>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</si>
  <si>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</si>
  <si>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</si>
  <si>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</si>
  <si>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</si>
  <si>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</si>
  <si>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</si>
  <si>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</si>
  <si>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</si>
  <si>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</si>
  <si>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</si>
  <si>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</si>
  <si>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</si>
  <si>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</si>
  <si>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</si>
  <si>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</si>
  <si>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</si>
  <si>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</si>
  <si>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</si>
  <si>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</si>
  <si>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</si>
  <si>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</si>
  <si>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</si>
  <si>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</si>
  <si>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</si>
  <si>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</si>
  <si>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</si>
  <si>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</si>
  <si>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</si>
  <si>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</si>
  <si>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</si>
  <si>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</si>
  <si>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</si>
  <si>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</si>
  <si>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</si>
  <si>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</si>
  <si>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</si>
  <si>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</si>
  <si>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</si>
  <si>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</si>
  <si>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</si>
  <si>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</si>
  <si>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</si>
  <si>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</si>
  <si>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</si>
  <si>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</si>
  <si>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</si>
  <si>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</si>
  <si>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</si>
  <si>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</si>
  <si>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</si>
  <si>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</si>
  <si>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</si>
  <si>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</si>
  <si>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</si>
  <si>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</si>
  <si>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</si>
  <si>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</si>
  <si>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</si>
  <si>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</si>
  <si>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</si>
  <si>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</si>
  <si>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</si>
  <si>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</si>
  <si>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</si>
  <si>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</si>
  <si>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</si>
  <si>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</si>
  <si>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</si>
  <si>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</si>
  <si>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</si>
  <si>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</si>
  <si>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</si>
  <si>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</si>
  <si>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</si>
  <si>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</si>
  <si>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</si>
  <si>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</si>
  <si>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</si>
  <si>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</si>
  <si>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</si>
  <si>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</si>
  <si>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</si>
  <si>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</si>
  <si>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</si>
  <si>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</si>
  <si>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</si>
  <si>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</si>
  <si>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</si>
  <si>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</si>
  <si>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</si>
  <si>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</si>
  <si>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</si>
  <si>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</si>
  <si>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</si>
  <si>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</si>
  <si>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</si>
  <si>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</si>
  <si>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</si>
  <si>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</si>
  <si>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</si>
  <si>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</si>
  <si>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</si>
  <si>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</si>
  <si>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</si>
  <si>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</si>
  <si>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</si>
  <si>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</si>
  <si>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</si>
  <si>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</si>
  <si>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</si>
  <si>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</si>
  <si>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</si>
  <si>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</si>
  <si>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</si>
  <si>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</si>
  <si>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</si>
  <si>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</si>
  <si>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</si>
  <si>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</si>
  <si>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</si>
  <si>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</si>
  <si>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</si>
  <si>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</si>
  <si>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</si>
  <si>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</si>
  <si>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</si>
  <si>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</si>
  <si>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</si>
  <si>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</si>
  <si>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</si>
  <si>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</si>
  <si>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</si>
  <si>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</si>
  <si>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</si>
  <si>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</si>
  <si>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</si>
  <si>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</si>
  <si>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</si>
  <si>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</si>
  <si>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</si>
  <si>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</si>
  <si>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</si>
  <si>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</si>
  <si>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</si>
  <si>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</si>
  <si>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</si>
  <si>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</si>
  <si>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</si>
  <si>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</si>
  <si>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</si>
  <si>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</si>
  <si>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</si>
  <si>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</si>
  <si>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</si>
  <si>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</si>
  <si>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</si>
  <si>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</si>
  <si>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</si>
  <si>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</si>
  <si>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</si>
  <si>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</si>
  <si>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</si>
  <si>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</si>
  <si>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</si>
  <si>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</si>
  <si>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</si>
  <si>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</si>
  <si>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</si>
  <si>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</si>
  <si>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</si>
  <si>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</si>
  <si>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</si>
  <si>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</si>
  <si>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</si>
  <si>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</si>
  <si>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</si>
  <si>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</si>
  <si>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</si>
  <si>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</si>
  <si>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</si>
  <si>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</si>
  <si>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</si>
  <si>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</si>
  <si>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</si>
  <si>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</si>
  <si>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</si>
  <si>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</si>
  <si>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</si>
  <si>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</si>
  <si>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</si>
  <si>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</si>
  <si>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</si>
  <si>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</si>
  <si>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</si>
  <si>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</si>
  <si>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</si>
  <si>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</si>
  <si>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</si>
  <si>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</si>
  <si>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</si>
  <si>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</si>
  <si>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</si>
  <si>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</si>
  <si>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</si>
  <si>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</si>
  <si>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</si>
  <si>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</si>
  <si>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</si>
  <si>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</si>
  <si>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</si>
  <si>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</si>
  <si>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</si>
  <si>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</si>
  <si>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</si>
  <si>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</si>
  <si>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</si>
  <si>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</si>
  <si>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</si>
  <si>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</si>
  <si>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</si>
  <si>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</si>
  <si>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</si>
  <si>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</si>
  <si>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</si>
  <si>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</si>
  <si>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</si>
  <si>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</si>
  <si>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</si>
  <si>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</si>
  <si>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</si>
  <si>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</si>
  <si>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</si>
  <si>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</si>
  <si>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</si>
  <si>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</si>
  <si>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</si>
  <si>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</si>
  <si>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</si>
  <si>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</si>
  <si>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</si>
  <si>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</si>
  <si>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</si>
  <si>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</si>
  <si>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</si>
  <si>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</si>
  <si>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</si>
  <si>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</si>
  <si>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</si>
  <si>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</si>
  <si>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</si>
  <si>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</si>
  <si>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</si>
  <si>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</si>
  <si>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</si>
  <si>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</si>
  <si>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</si>
  <si>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</si>
  <si>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</si>
  <si>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</si>
  <si>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</si>
  <si>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</si>
  <si>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</si>
  <si>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</si>
  <si>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</si>
  <si>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</si>
  <si>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</si>
  <si>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</si>
  <si>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</si>
  <si>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</si>
  <si>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</si>
  <si>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</si>
  <si>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</si>
  <si>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</si>
  <si>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</si>
  <si>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</si>
  <si>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</si>
  <si>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</si>
  <si>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</si>
  <si>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</si>
  <si>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</si>
  <si>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</si>
  <si>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</si>
  <si>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</si>
  <si>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</si>
  <si>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</si>
  <si>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</si>
  <si>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</si>
  <si>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</si>
  <si>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</si>
  <si>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</si>
  <si>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</si>
  <si>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</si>
  <si>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</si>
  <si>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</si>
  <si>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</si>
  <si>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</si>
  <si>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</si>
  <si>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</si>
  <si>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</si>
  <si>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</si>
  <si>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</si>
  <si>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</si>
  <si>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</si>
  <si>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</si>
  <si>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</si>
  <si>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</si>
  <si>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</si>
  <si>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</si>
  <si>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</si>
  <si>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</si>
  <si>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</si>
  <si>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</si>
  <si>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</si>
  <si>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</si>
  <si>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</si>
  <si>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</si>
  <si>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</si>
  <si>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</si>
  <si>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</si>
  <si>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</si>
  <si>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</si>
  <si>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</si>
  <si>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</si>
  <si>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</si>
  <si>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</si>
  <si>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</si>
  <si>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</si>
  <si>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</si>
  <si>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</si>
  <si>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</si>
  <si>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</si>
  <si>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</si>
  <si>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</si>
  <si>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</si>
  <si>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</si>
  <si>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</si>
  <si>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</si>
  <si>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</si>
  <si>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</si>
  <si>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</si>
  <si>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</si>
  <si>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</si>
  <si>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</si>
  <si>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</si>
  <si>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</si>
  <si>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</si>
  <si>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</si>
  <si>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</si>
  <si>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</si>
  <si>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</si>
  <si>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</si>
  <si>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</si>
  <si>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</si>
  <si>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</si>
  <si>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</si>
  <si>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</si>
  <si>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</si>
  <si>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</si>
  <si>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</si>
  <si>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</si>
  <si>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</si>
  <si>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</si>
  <si>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</si>
  <si>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</si>
  <si>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</si>
  <si>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</si>
  <si>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</si>
  <si>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</si>
  <si>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</si>
  <si>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</si>
  <si>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</si>
  <si>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</si>
  <si>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</si>
  <si>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</si>
  <si>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</si>
  <si>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</si>
  <si>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</si>
  <si>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</si>
  <si>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</si>
  <si>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</si>
  <si>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</si>
  <si>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</si>
  <si>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</si>
  <si>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</si>
  <si>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</si>
  <si>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</si>
  <si>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</si>
  <si>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</si>
  <si>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</si>
  <si>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</si>
  <si>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</si>
  <si>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</si>
  <si>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</si>
  <si>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</si>
  <si>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</si>
  <si>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</si>
  <si>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</si>
  <si>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</si>
  <si>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</si>
  <si>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</si>
  <si>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</si>
  <si>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</si>
  <si>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</si>
  <si>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</si>
  <si>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</si>
  <si>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</si>
  <si>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</si>
  <si>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</si>
  <si>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</si>
  <si>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</si>
  <si>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</si>
  <si>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</si>
  <si>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</si>
  <si>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</si>
  <si>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</si>
  <si>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</si>
  <si>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</si>
  <si>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</si>
  <si>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</si>
  <si>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</si>
  <si>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</si>
  <si>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</si>
  <si>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</si>
  <si>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</si>
  <si>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</si>
  <si>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</si>
  <si>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</si>
  <si>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</si>
  <si>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</si>
  <si>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</si>
  <si>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</si>
  <si>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</si>
  <si>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</si>
  <si>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</si>
  <si>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</si>
  <si>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</si>
  <si>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</si>
  <si>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</si>
  <si>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</si>
  <si>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</si>
  <si>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</si>
  <si>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</si>
  <si>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</si>
  <si>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</si>
  <si>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</si>
  <si>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</si>
  <si>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</si>
  <si>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</si>
  <si>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</si>
  <si>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</si>
  <si>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</si>
  <si>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</si>
  <si>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</si>
  <si>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</si>
  <si>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</si>
  <si>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</si>
  <si>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</si>
  <si>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</si>
  <si>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</si>
  <si>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</si>
  <si>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</si>
  <si>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</si>
  <si>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</si>
  <si>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</si>
  <si>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</si>
  <si>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</si>
  <si>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</si>
  <si>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</si>
  <si>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</si>
  <si>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</si>
  <si>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</si>
  <si>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</si>
  <si>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</si>
  <si>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</si>
  <si>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</si>
  <si>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</si>
  <si>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</si>
  <si>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</si>
  <si>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</si>
  <si>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</si>
  <si>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</si>
  <si>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</si>
  <si>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</si>
  <si>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</si>
  <si>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</si>
  <si>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</si>
  <si>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</si>
  <si>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</si>
  <si>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</si>
  <si>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</si>
  <si>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</si>
  <si>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</si>
  <si>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</si>
  <si>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</si>
  <si>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</si>
  <si>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</si>
  <si>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</si>
  <si>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</si>
  <si>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</si>
  <si>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</si>
  <si>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</si>
  <si>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</si>
  <si>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</si>
  <si>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</si>
  <si>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</si>
  <si>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</si>
  <si>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</si>
  <si>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</si>
  <si>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</si>
  <si>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</si>
  <si>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</si>
  <si>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</si>
  <si>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</si>
  <si>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</si>
  <si>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</si>
  <si>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</si>
  <si>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</si>
  <si>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</si>
  <si>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</si>
  <si>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</si>
  <si>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</si>
  <si>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</si>
  <si>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</si>
  <si>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</si>
  <si>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</si>
  <si>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</si>
  <si>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</si>
  <si>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</si>
  <si>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</si>
  <si>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</si>
  <si>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</si>
  <si>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</si>
  <si>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</si>
  <si>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</si>
  <si>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</si>
  <si>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</si>
  <si>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</si>
  <si>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</si>
  <si>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</si>
  <si>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</si>
  <si>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</si>
  <si>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</si>
  <si>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</si>
  <si>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</si>
  <si>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</si>
  <si>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</si>
  <si>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</si>
  <si>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</si>
  <si>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</si>
  <si>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</si>
  <si>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</si>
  <si>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</si>
  <si>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</si>
  <si>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</si>
  <si>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</si>
  <si>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</si>
  <si>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</si>
  <si>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</si>
  <si>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</si>
  <si>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</si>
  <si>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</si>
  <si>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</si>
  <si>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</si>
  <si>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</si>
  <si>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</si>
  <si>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</si>
  <si>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</si>
  <si>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</si>
  <si>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</si>
  <si>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</si>
  <si>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</si>
  <si>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</si>
  <si>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</si>
  <si>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</si>
  <si>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</si>
  <si>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</si>
  <si>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</si>
  <si>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</si>
  <si>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</si>
  <si>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</si>
  <si>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</si>
  <si>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</si>
  <si>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</si>
  <si>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</si>
  <si>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</si>
  <si>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</si>
  <si>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</si>
  <si>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</si>
  <si>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</si>
  <si>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</si>
  <si>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</si>
  <si>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</si>
  <si>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</si>
  <si>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</si>
  <si>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</si>
  <si>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</si>
  <si>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</si>
  <si>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</si>
  <si>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</si>
  <si>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</si>
  <si>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</si>
  <si>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</si>
  <si>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</si>
  <si>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</si>
  <si>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</si>
  <si>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</si>
  <si>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</si>
  <si>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</si>
  <si>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</si>
  <si>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</si>
  <si>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</si>
  <si>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</si>
  <si>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</si>
  <si>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</si>
  <si>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</si>
  <si>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</si>
  <si>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</si>
  <si>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</si>
  <si>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</si>
  <si>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</si>
  <si>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</si>
  <si>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</si>
  <si>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</si>
  <si>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</si>
  <si>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</si>
  <si>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</si>
  <si>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</si>
  <si>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</si>
  <si>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</si>
  <si>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</si>
  <si>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</si>
  <si>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</si>
  <si>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</si>
  <si>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</si>
  <si>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</si>
  <si>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</si>
  <si>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</si>
  <si>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</si>
  <si>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</si>
  <si>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</si>
  <si>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</si>
  <si>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</si>
  <si>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</si>
  <si>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</si>
  <si>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</si>
  <si>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</si>
  <si>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</si>
  <si>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</si>
  <si>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</si>
  <si>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</si>
  <si>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</si>
  <si>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</si>
  <si>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</si>
  <si>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</si>
  <si>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</si>
  <si>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</si>
  <si>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</si>
  <si>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</si>
  <si>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</si>
  <si>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</si>
  <si>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</si>
  <si>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</si>
  <si>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</si>
  <si>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</si>
  <si>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</si>
  <si>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</si>
  <si>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</si>
  <si>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</si>
  <si>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</si>
  <si>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</si>
  <si>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</si>
  <si>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</si>
  <si>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</si>
  <si>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</si>
  <si>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</si>
  <si>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</si>
  <si>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</si>
  <si>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</si>
  <si>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</si>
  <si>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</si>
  <si>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</si>
  <si>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</si>
  <si>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</si>
  <si>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</si>
  <si>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</si>
  <si>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</si>
  <si>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</si>
  <si>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</si>
  <si>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</si>
  <si>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</si>
  <si>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</si>
  <si>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</si>
  <si>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</si>
  <si>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</si>
  <si>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</si>
  <si>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</si>
  <si>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</si>
  <si>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</si>
  <si>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</si>
  <si>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</si>
  <si>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</si>
  <si>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</si>
  <si>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</si>
  <si>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</si>
  <si>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</si>
  <si>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</si>
  <si>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</si>
  <si>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</si>
  <si>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</si>
  <si>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</si>
  <si>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</si>
  <si>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</si>
  <si>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</si>
  <si>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</si>
  <si>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</si>
  <si>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</si>
  <si>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</si>
  <si>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</si>
  <si>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</si>
  <si>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</si>
  <si>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</si>
  <si>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</si>
  <si>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</si>
  <si>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</si>
  <si>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</si>
  <si>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</si>
  <si>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</si>
  <si>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</si>
  <si>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</si>
  <si>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</si>
  <si>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</si>
  <si>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</si>
  <si>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</si>
  <si>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</si>
  <si>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</si>
  <si>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</si>
  <si>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</si>
  <si>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</si>
  <si>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</si>
  <si>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</si>
  <si>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</si>
  <si>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</si>
  <si>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</si>
  <si>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</si>
  <si>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</si>
  <si>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</si>
  <si>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</si>
  <si>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</si>
  <si>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</si>
  <si>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</si>
  <si>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</si>
  <si>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</si>
  <si>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</si>
  <si>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</si>
  <si>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</si>
  <si>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</si>
  <si>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</si>
  <si>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</si>
  <si>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</si>
  <si>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</si>
  <si>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</si>
  <si>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</si>
  <si>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</si>
  <si>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</si>
  <si>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</si>
  <si>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</si>
  <si>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</si>
  <si>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</si>
  <si>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</si>
  <si>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</si>
  <si>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</si>
  <si>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</si>
  <si>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</si>
  <si>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</si>
  <si>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</si>
  <si>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</si>
  <si>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</si>
  <si>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</si>
  <si>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</si>
  <si>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</si>
  <si>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</si>
  <si>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</si>
  <si>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</si>
  <si>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</si>
  <si>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</si>
  <si>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</si>
  <si>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</si>
  <si>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</si>
  <si>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</si>
  <si>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</si>
  <si>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</si>
  <si>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</si>
  <si>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</si>
  <si>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</si>
  <si>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</si>
  <si>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</si>
  <si>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</si>
  <si>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</si>
  <si>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</si>
  <si>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</si>
  <si>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</si>
  <si>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</si>
  <si>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</si>
  <si>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</si>
  <si>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</si>
  <si>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</si>
  <si>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</si>
  <si>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</si>
  <si>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</si>
  <si>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</si>
  <si>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</si>
  <si>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</si>
  <si>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</si>
  <si>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</si>
  <si>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</si>
  <si>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</si>
  <si>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</si>
  <si>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</si>
  <si>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</si>
  <si>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</si>
  <si>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</si>
  <si>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</si>
  <si>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</si>
  <si>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</si>
  <si>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</si>
  <si>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</si>
  <si>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</si>
  <si>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</si>
  <si>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</si>
  <si>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</si>
  <si>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</si>
  <si>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</si>
  <si>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</si>
  <si>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</si>
  <si>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</si>
  <si>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</si>
  <si>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</si>
  <si>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</si>
  <si>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</si>
  <si>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</si>
  <si>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</si>
  <si>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</si>
  <si>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</si>
  <si>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</si>
  <si>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</si>
  <si>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</si>
  <si>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</si>
  <si>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</si>
  <si>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</si>
  <si>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</si>
  <si>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</si>
  <si>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</si>
  <si>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</si>
  <si>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</si>
  <si>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</si>
  <si>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</si>
  <si>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</si>
  <si>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</si>
  <si>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</si>
  <si>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</si>
  <si>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</si>
  <si>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</si>
  <si>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</si>
  <si>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</si>
  <si>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</si>
  <si>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</si>
  <si>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</si>
  <si>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</si>
  <si>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</si>
  <si>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</si>
  <si>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</si>
  <si>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</si>
  <si>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</si>
  <si>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</si>
  <si>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</si>
  <si>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</si>
  <si>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</si>
  <si>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</si>
  <si>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</si>
  <si>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</si>
  <si>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</si>
  <si>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</si>
  <si>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</si>
  <si>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</si>
  <si>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</si>
  <si>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</si>
  <si>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</si>
  <si>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</si>
  <si>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</si>
  <si>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</si>
  <si>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</si>
  <si>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</si>
  <si>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</si>
  <si>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</si>
  <si>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</si>
  <si>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</si>
  <si>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</si>
  <si>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</si>
  <si>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</si>
  <si>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</si>
  <si>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</si>
  <si>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</si>
  <si>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</si>
  <si>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</si>
  <si>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</si>
  <si>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</si>
  <si>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</si>
  <si>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</si>
  <si>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</si>
  <si>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</si>
  <si>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</si>
  <si>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</si>
  <si>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</si>
  <si>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</si>
  <si>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</si>
  <si>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</si>
  <si>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</si>
  <si>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</si>
  <si>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</si>
  <si>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</si>
  <si>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</si>
  <si>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</si>
  <si>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</si>
  <si>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</si>
  <si>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</si>
  <si>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</si>
  <si>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</si>
  <si>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</si>
  <si>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</si>
  <si>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</si>
  <si>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</si>
  <si>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</si>
  <si>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</si>
  <si>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</si>
  <si>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</si>
  <si>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</si>
  <si>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</si>
  <si>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</si>
  <si>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</si>
  <si>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</si>
  <si>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</si>
  <si>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</si>
  <si>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</si>
  <si>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</si>
  <si>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</si>
  <si>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</si>
  <si>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</si>
  <si>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</si>
  <si>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</si>
  <si>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</si>
  <si>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</si>
  <si>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</si>
  <si>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</si>
  <si>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</si>
  <si>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</si>
  <si>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</si>
  <si>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</si>
  <si>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</si>
  <si>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</si>
  <si>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</si>
  <si>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</si>
  <si>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</si>
  <si>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</si>
  <si>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</si>
  <si>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</si>
  <si>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</si>
  <si>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</si>
  <si>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</si>
  <si>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</si>
  <si>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</si>
  <si>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</si>
  <si>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</si>
  <si>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</si>
  <si>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</si>
  <si>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</si>
  <si>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</si>
  <si>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</si>
  <si>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</si>
  <si>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</si>
  <si>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</si>
  <si>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</si>
  <si>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</si>
  <si>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</si>
  <si>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</si>
  <si>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</si>
  <si>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</si>
  <si>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</si>
  <si>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</si>
  <si>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</si>
  <si>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</si>
  <si>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</si>
  <si>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</si>
  <si>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</si>
  <si>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</si>
  <si>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</si>
  <si>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</si>
  <si>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</si>
  <si>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</si>
  <si>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</si>
  <si>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</si>
  <si>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</si>
  <si>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</si>
  <si>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</si>
  <si>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</si>
  <si>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</si>
  <si>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</si>
  <si>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</si>
  <si>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</si>
  <si>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</si>
  <si>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</si>
  <si>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</si>
  <si>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</si>
  <si>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</si>
  <si>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</si>
  <si>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</si>
  <si>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</si>
  <si>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</si>
  <si>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</si>
  <si>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</si>
  <si>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</si>
  <si>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</si>
  <si>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</si>
  <si>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</si>
  <si>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</si>
  <si>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</si>
  <si>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</si>
  <si>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</si>
  <si>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</si>
  <si>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</si>
  <si>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</si>
  <si>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</si>
  <si>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</si>
  <si>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</si>
  <si>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</si>
  <si>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</si>
  <si>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</si>
  <si>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</si>
  <si>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</si>
  <si>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</si>
  <si>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</si>
  <si>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</si>
  <si>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</si>
  <si>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</si>
  <si>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</si>
  <si>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</si>
  <si>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</si>
  <si>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</si>
  <si>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</si>
  <si>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</si>
  <si>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</si>
  <si>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</si>
  <si>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</si>
  <si>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</si>
  <si>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</si>
  <si>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</si>
  <si>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</si>
  <si>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</si>
  <si>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</si>
  <si>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</si>
  <si>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</si>
  <si>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</si>
  <si>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</si>
  <si>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</si>
  <si>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</si>
  <si>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</si>
  <si>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</si>
  <si>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</si>
  <si>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</si>
  <si>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</si>
  <si>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</si>
  <si>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</si>
  <si>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</si>
  <si>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</si>
  <si>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</si>
  <si>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</si>
  <si>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</si>
  <si>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</si>
  <si>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</si>
  <si>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</si>
  <si>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</si>
  <si>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</si>
  <si>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</si>
  <si>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</si>
  <si>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</si>
  <si>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</si>
  <si>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</si>
  <si>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</si>
  <si>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</si>
  <si>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</si>
  <si>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</si>
  <si>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</si>
  <si>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</si>
  <si>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</si>
  <si>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</si>
  <si>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</si>
  <si>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</si>
  <si>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</si>
  <si>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</si>
  <si>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</si>
  <si>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</si>
  <si>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</si>
  <si>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</si>
  <si>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</si>
  <si>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</si>
  <si>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</si>
  <si>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</si>
  <si>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</si>
  <si>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</si>
  <si>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</si>
  <si>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</si>
  <si>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</si>
  <si>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</si>
  <si>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</si>
  <si>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</si>
  <si>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</si>
  <si>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</si>
  <si>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</si>
  <si>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</si>
  <si>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</si>
  <si>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</si>
  <si>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</si>
  <si>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</si>
  <si>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</si>
  <si>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</si>
  <si>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</si>
  <si>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</si>
  <si>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</si>
  <si>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</si>
  <si>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</si>
  <si>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</si>
  <si>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</si>
  <si>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</si>
  <si>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</si>
  <si>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</si>
  <si>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</si>
  <si>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</si>
  <si>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</si>
  <si>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</si>
  <si>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</si>
  <si>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</si>
  <si>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</si>
  <si>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</si>
  <si>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</si>
  <si>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</si>
  <si>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</si>
  <si>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</si>
  <si>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</si>
  <si>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</si>
  <si>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</si>
  <si>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</si>
  <si>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</si>
  <si>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</si>
  <si>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</si>
  <si>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</si>
  <si>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</si>
  <si>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</si>
  <si>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</si>
  <si>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</si>
  <si>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</si>
  <si>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</si>
  <si>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</si>
  <si>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</si>
  <si>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</si>
  <si>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</si>
  <si>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</si>
  <si>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</si>
  <si>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</si>
  <si>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</si>
  <si>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</si>
  <si>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</si>
  <si>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</si>
  <si>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</si>
  <si>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</si>
  <si>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</si>
  <si>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</si>
  <si>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</si>
  <si>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</si>
  <si>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</si>
  <si>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</si>
  <si>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</si>
  <si>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</si>
  <si>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</si>
  <si>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</si>
  <si>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</si>
  <si>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</si>
  <si>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</si>
  <si>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</si>
  <si>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</si>
  <si>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</si>
  <si>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</si>
  <si>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</si>
  <si>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</si>
  <si>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</si>
  <si>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</si>
  <si>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</si>
  <si>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</si>
  <si>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</si>
  <si>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</si>
  <si>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</si>
  <si>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</si>
  <si>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</si>
  <si>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</si>
  <si>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</si>
  <si>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</si>
  <si>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</si>
  <si>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</si>
  <si>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</si>
  <si>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</si>
  <si>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</si>
  <si>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</si>
  <si>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</si>
  <si>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</si>
  <si>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</si>
  <si>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</si>
  <si>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</si>
  <si>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</si>
  <si>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</si>
  <si>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</si>
  <si>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</si>
  <si>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</si>
  <si>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</si>
  <si>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</si>
  <si>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</si>
  <si>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</si>
  <si>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</si>
  <si>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</si>
  <si>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</si>
  <si>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</si>
  <si>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</si>
  <si>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</si>
  <si>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</si>
  <si>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</si>
  <si>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</si>
  <si>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</si>
  <si>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</si>
  <si>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</si>
  <si>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</si>
  <si>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</si>
  <si>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</si>
  <si>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</si>
  <si>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</si>
  <si>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</si>
  <si>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</si>
  <si>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</si>
  <si>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</si>
  <si>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</si>
  <si>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</si>
  <si>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</si>
  <si>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</si>
  <si>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</si>
  <si>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</si>
  <si>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</si>
  <si>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</si>
  <si>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</si>
  <si>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</si>
  <si>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</si>
  <si>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</si>
  <si>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</si>
  <si>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</si>
  <si>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</si>
  <si>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</si>
  <si>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</si>
  <si>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</si>
  <si>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</si>
  <si>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</si>
  <si>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</si>
  <si>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</si>
  <si>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</si>
  <si>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</si>
  <si>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</si>
  <si>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</si>
  <si>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</si>
  <si>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</si>
  <si>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</si>
  <si>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</si>
  <si>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</si>
  <si>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</si>
  <si>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</si>
  <si>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</si>
  <si>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</si>
  <si>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</si>
  <si>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</si>
  <si>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</si>
  <si>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</si>
  <si>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</si>
  <si>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</si>
  <si>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</si>
  <si>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</si>
  <si>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</si>
  <si>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</si>
  <si>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</si>
  <si>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</si>
  <si>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</si>
  <si>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</si>
  <si>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</si>
  <si>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</si>
  <si>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</si>
  <si>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</si>
  <si>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</si>
  <si>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</si>
  <si>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</si>
  <si>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</si>
  <si>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</si>
  <si>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</si>
  <si>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</si>
  <si>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</si>
  <si>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</si>
  <si>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</si>
  <si>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</si>
  <si>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</si>
  <si>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</si>
  <si>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</si>
  <si>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</si>
  <si>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</si>
  <si>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</si>
  <si>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</si>
  <si>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</si>
  <si>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</si>
  <si>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</si>
  <si>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</si>
  <si>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</si>
  <si>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</si>
  <si>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</si>
  <si>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</si>
  <si>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</si>
  <si>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</si>
  <si>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</si>
  <si>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</si>
  <si>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</si>
  <si>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</si>
  <si>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</si>
  <si>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</si>
  <si>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</si>
  <si>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</si>
  <si>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</si>
  <si>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</si>
  <si>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</si>
  <si>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</si>
  <si>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</si>
  <si>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</si>
  <si>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</si>
  <si>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</si>
  <si>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</si>
  <si>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</si>
  <si>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</si>
  <si>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</si>
  <si>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</si>
  <si>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</si>
  <si>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</si>
  <si>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</si>
  <si>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</si>
  <si>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</si>
  <si>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</si>
  <si>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</si>
  <si>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</si>
  <si>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</si>
  <si>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</si>
  <si>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</si>
  <si>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</si>
  <si>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</si>
  <si>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</si>
  <si>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</si>
  <si>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</si>
  <si>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</si>
  <si>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</si>
  <si>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</si>
  <si>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</si>
  <si>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</si>
  <si>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</si>
  <si>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</si>
  <si>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</si>
  <si>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</si>
  <si>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</si>
  <si>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</si>
  <si>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</si>
  <si>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</si>
  <si>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</si>
  <si>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</si>
  <si>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</si>
  <si>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</si>
  <si>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</si>
  <si>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</si>
  <si>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</si>
  <si>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</si>
  <si>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</si>
  <si>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</si>
  <si>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</si>
  <si>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</si>
  <si>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</si>
  <si>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</si>
  <si>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</si>
  <si>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</si>
  <si>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</si>
  <si>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</si>
  <si>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</si>
  <si>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</si>
  <si>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</si>
  <si>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</si>
  <si>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</si>
  <si>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</si>
  <si>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</si>
  <si>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</si>
  <si>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</si>
  <si>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</si>
  <si>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</si>
  <si>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</si>
  <si>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</si>
  <si>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</si>
  <si>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</si>
  <si>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</si>
  <si>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</si>
  <si>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</si>
  <si>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</si>
  <si>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</si>
  <si>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</si>
  <si>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</si>
  <si>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</si>
  <si>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</si>
  <si>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</si>
  <si>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</si>
  <si>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</si>
  <si>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</si>
  <si>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</si>
  <si>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</si>
  <si>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</si>
  <si>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</si>
  <si>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</si>
  <si>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</si>
  <si>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</si>
  <si>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</si>
  <si>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</si>
  <si>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</si>
  <si>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</si>
  <si>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</si>
  <si>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</si>
  <si>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</si>
  <si>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</si>
  <si>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</si>
  <si>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</si>
  <si>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</si>
  <si>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</si>
  <si>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</si>
  <si>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</si>
  <si>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</si>
  <si>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</si>
  <si>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</si>
  <si>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</si>
  <si>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</si>
  <si>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</si>
  <si>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</si>
  <si>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</si>
  <si>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</si>
  <si>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</si>
  <si>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</si>
  <si>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</si>
  <si>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</si>
  <si>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</si>
  <si>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</si>
  <si>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</si>
  <si>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</si>
  <si>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</si>
  <si>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</si>
  <si>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</si>
  <si>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</si>
  <si>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</si>
  <si>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</si>
  <si>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</si>
  <si>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</si>
  <si>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</si>
  <si>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</si>
  <si>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</si>
  <si>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</si>
  <si>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</si>
  <si>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</si>
  <si>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</si>
  <si>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</si>
  <si>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</si>
  <si>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</si>
  <si>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</si>
  <si>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</si>
  <si>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</si>
  <si>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</si>
  <si>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</si>
  <si>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</si>
  <si>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</si>
  <si>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</si>
  <si>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</si>
  <si>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</si>
  <si>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</si>
  <si>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</si>
  <si>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</si>
  <si>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</si>
  <si>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</si>
  <si>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</si>
  <si>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</si>
  <si>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</si>
  <si>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</si>
  <si>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</si>
  <si>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</si>
  <si>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</si>
  <si>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</si>
  <si>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</si>
  <si>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</si>
  <si>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</si>
  <si>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</si>
  <si>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</si>
  <si>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</si>
  <si>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</si>
  <si>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</si>
  <si>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</si>
  <si>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</si>
  <si>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</si>
  <si>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</si>
  <si>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</si>
  <si>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</si>
  <si>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</si>
  <si>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</si>
  <si>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</si>
  <si>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</si>
  <si>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</si>
  <si>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</si>
  <si>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</si>
  <si>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</si>
  <si>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</si>
  <si>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</si>
  <si>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</si>
  <si>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</si>
  <si>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</si>
  <si>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</si>
  <si>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</si>
  <si>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</si>
  <si>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</si>
  <si>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</si>
  <si>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</si>
  <si>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</si>
  <si>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</si>
  <si>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</si>
  <si>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</si>
  <si>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</si>
  <si>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</si>
  <si>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</si>
  <si>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</si>
  <si>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</si>
  <si>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</si>
  <si>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</si>
  <si>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</si>
  <si>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</si>
  <si>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</si>
  <si>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</si>
  <si>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</si>
  <si>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</si>
  <si>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</si>
  <si>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</si>
  <si>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</si>
  <si>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</si>
  <si>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</si>
  <si>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</si>
  <si>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</si>
  <si>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</si>
  <si>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</si>
  <si>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</si>
  <si>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</si>
  <si>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</si>
  <si>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</si>
  <si>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</si>
  <si>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</si>
  <si>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</si>
  <si>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</si>
  <si>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</si>
  <si>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</si>
  <si>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</si>
  <si>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</si>
  <si>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</si>
  <si>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</si>
  <si>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</si>
  <si>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</si>
  <si>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</si>
  <si>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</si>
  <si>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</si>
  <si>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</si>
  <si>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</si>
  <si>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</si>
  <si>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</si>
  <si>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</si>
  <si>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</si>
  <si>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</si>
  <si>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</si>
  <si>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</si>
  <si>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</si>
  <si>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</si>
  <si>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</si>
  <si>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</si>
  <si>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</si>
  <si>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</si>
  <si>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</si>
  <si>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</si>
  <si>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</si>
  <si>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</si>
  <si>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</si>
  <si>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</si>
  <si>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</si>
  <si>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</si>
  <si>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</si>
  <si>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</si>
  <si>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</si>
  <si>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</si>
  <si>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</si>
  <si>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</si>
  <si>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</si>
  <si>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</si>
  <si>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</si>
  <si>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</si>
  <si>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</si>
  <si>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</si>
  <si>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</si>
  <si>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</si>
  <si>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</si>
  <si>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</si>
  <si>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</si>
  <si>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</si>
  <si>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</si>
  <si>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</si>
  <si>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</si>
  <si>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</si>
  <si>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</si>
  <si>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</si>
  <si>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</si>
  <si>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</si>
  <si>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</si>
  <si>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</si>
  <si>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</si>
  <si>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</si>
  <si>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</si>
  <si>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</si>
  <si>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</si>
  <si>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</si>
  <si>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</si>
  <si>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</si>
  <si>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</si>
  <si>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</si>
  <si>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</si>
  <si>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</si>
  <si>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</si>
  <si>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</si>
  <si>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</si>
  <si>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</si>
  <si>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</si>
  <si>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</si>
  <si>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</si>
  <si>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</si>
  <si>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</si>
  <si>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</si>
  <si>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</si>
  <si>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</si>
  <si>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</si>
  <si>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</si>
  <si>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</si>
  <si>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</si>
  <si>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</si>
  <si>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</si>
  <si>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</si>
  <si>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</si>
  <si>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</si>
  <si>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</si>
  <si>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</si>
  <si>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</si>
  <si>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</si>
  <si>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</si>
  <si>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</si>
  <si>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</si>
  <si>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</si>
  <si>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</si>
  <si>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</si>
  <si>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</si>
  <si>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</si>
  <si>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</si>
  <si>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</si>
  <si>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</si>
  <si>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</si>
  <si>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</si>
  <si>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</si>
  <si>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</si>
  <si>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</si>
  <si>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</si>
  <si>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</si>
  <si>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</si>
  <si>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</si>
  <si>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</si>
  <si>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</si>
  <si>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</si>
  <si>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</si>
  <si>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</si>
  <si>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</si>
  <si>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</si>
  <si>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</si>
  <si>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</si>
  <si>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</si>
  <si>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</si>
  <si>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</si>
  <si>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</si>
  <si>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</si>
  <si>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</si>
  <si>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</si>
  <si>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</si>
  <si>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</si>
  <si>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</si>
  <si>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</si>
  <si>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</si>
  <si>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</si>
  <si>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</si>
  <si>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</si>
  <si>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</si>
  <si>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</si>
  <si>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</si>
  <si>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</si>
  <si>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</si>
  <si>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</si>
  <si>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</si>
  <si>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</si>
  <si>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</si>
  <si>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</si>
  <si>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</si>
  <si>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</si>
  <si>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</si>
  <si>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</si>
  <si>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</si>
  <si>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</si>
  <si>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</si>
  <si>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</si>
  <si>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</si>
  <si>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</si>
  <si>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</si>
  <si>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</si>
  <si>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</si>
  <si>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</si>
  <si>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</si>
  <si>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</si>
  <si>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</si>
  <si>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</si>
  <si>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</si>
  <si>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</si>
  <si>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</si>
  <si>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</si>
  <si>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</si>
  <si>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</si>
  <si>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</si>
  <si>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</si>
  <si>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</si>
  <si>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</si>
  <si>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</si>
  <si>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</si>
  <si>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</si>
  <si>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</si>
  <si>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</si>
  <si>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</si>
  <si>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</si>
  <si>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</si>
  <si>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</si>
  <si>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</si>
  <si>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</si>
  <si>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</si>
  <si>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</si>
  <si>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</si>
  <si>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</si>
  <si>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</si>
  <si>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</si>
  <si>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</si>
  <si>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</si>
  <si>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</si>
  <si>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</si>
  <si>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</si>
  <si>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</si>
  <si>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</si>
  <si>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</si>
  <si>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</si>
  <si>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</si>
  <si>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</si>
  <si>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</si>
  <si>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</si>
  <si>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</si>
  <si>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</si>
  <si>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</si>
  <si>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</si>
  <si>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</si>
  <si>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</si>
  <si>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</si>
  <si>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</si>
  <si>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</si>
  <si>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</si>
  <si>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</si>
  <si>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</si>
  <si>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</si>
  <si>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</si>
  <si>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</si>
  <si>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</si>
  <si>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</si>
  <si>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</si>
  <si>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</si>
  <si>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</si>
  <si>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</si>
  <si>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</si>
  <si>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</si>
  <si>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</si>
  <si>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</si>
  <si>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</si>
  <si>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</si>
  <si>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</si>
  <si>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</si>
  <si>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</si>
  <si>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</si>
  <si>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</si>
  <si>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</si>
  <si>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</si>
  <si>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</si>
  <si>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</si>
  <si>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</si>
  <si>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</si>
  <si>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</si>
  <si>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</si>
  <si>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</si>
  <si>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</si>
  <si>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</si>
  <si>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</si>
  <si>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</si>
  <si>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</si>
  <si>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</si>
  <si>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</si>
  <si>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</si>
  <si>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</si>
  <si>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</si>
  <si>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</si>
  <si>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</si>
  <si>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</si>
  <si>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</si>
  <si>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</si>
  <si>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</si>
  <si>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</si>
  <si>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</si>
  <si>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</si>
  <si>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</si>
  <si>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</si>
  <si>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</si>
  <si>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</si>
  <si>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</si>
  <si>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</si>
  <si>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</si>
  <si>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</si>
  <si>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</si>
  <si>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</si>
  <si>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</si>
  <si>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</si>
  <si>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</si>
  <si>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</si>
  <si>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</si>
  <si>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</si>
  <si>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</si>
  <si>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</si>
  <si>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</si>
  <si>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</si>
  <si>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</si>
  <si>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</si>
  <si>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</si>
  <si>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</si>
  <si>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</si>
  <si>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</si>
  <si>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</si>
  <si>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</si>
  <si>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</si>
  <si>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</si>
  <si>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</si>
  <si>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</si>
  <si>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</si>
  <si>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</si>
  <si>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</si>
  <si>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</si>
  <si>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</si>
  <si>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</si>
  <si>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</si>
  <si>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</si>
  <si>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</si>
  <si>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</si>
  <si>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</si>
  <si>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</si>
  <si>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</si>
  <si>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</si>
  <si>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</si>
  <si>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</si>
  <si>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</si>
  <si>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</si>
  <si>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</si>
  <si>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</si>
  <si>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</si>
  <si>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</si>
  <si>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</si>
  <si>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</si>
  <si>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</si>
  <si>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</si>
  <si>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</si>
  <si>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</si>
  <si>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</si>
  <si>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</si>
  <si>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</si>
  <si>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</si>
  <si>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</si>
  <si>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</si>
  <si>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</si>
  <si>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</si>
  <si>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</si>
  <si>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</si>
  <si>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</si>
  <si>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</si>
  <si>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</si>
  <si>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</si>
  <si>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</si>
  <si>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</si>
  <si>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</si>
  <si>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</si>
  <si>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</si>
  <si>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</si>
  <si>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</si>
  <si>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</si>
  <si>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</si>
  <si>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</si>
  <si>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</si>
  <si>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</si>
  <si>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</si>
  <si>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</si>
  <si>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</si>
  <si>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</si>
  <si>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</si>
  <si>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</si>
  <si>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</si>
  <si>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</si>
  <si>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</si>
  <si>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</si>
  <si>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</si>
  <si>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</si>
  <si>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</si>
  <si>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</si>
  <si>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</si>
  <si>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</si>
  <si>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</si>
  <si>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</si>
  <si>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</si>
  <si>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</si>
  <si>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</si>
  <si>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</si>
  <si>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</si>
  <si>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</si>
  <si>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</si>
  <si>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</si>
  <si>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</si>
  <si>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</si>
  <si>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</si>
  <si>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</si>
  <si>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</si>
  <si>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</si>
  <si>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</si>
  <si>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</si>
  <si>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</si>
  <si>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</si>
  <si>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</si>
  <si>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</si>
  <si>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</si>
  <si>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</si>
  <si>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</si>
  <si>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</si>
  <si>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</si>
  <si>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</si>
  <si>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</si>
  <si>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</si>
  <si>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</si>
  <si>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</si>
  <si>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</si>
  <si>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</si>
  <si>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</si>
  <si>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</si>
  <si>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</si>
  <si>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</si>
  <si>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</si>
  <si>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</si>
  <si>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</si>
  <si>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</si>
  <si>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</si>
  <si>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</si>
  <si>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</si>
  <si>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</si>
  <si>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</si>
  <si>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</si>
  <si>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</si>
  <si>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</si>
  <si>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</si>
  <si>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</si>
  <si>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</si>
  <si>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</si>
  <si>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</si>
  <si>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</si>
  <si>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</si>
  <si>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</si>
  <si>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</si>
  <si>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</si>
  <si>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</si>
  <si>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</si>
  <si>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</si>
  <si>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</si>
  <si>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</si>
  <si>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</si>
  <si>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</si>
  <si>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</si>
  <si>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</si>
  <si>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</si>
  <si>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</si>
  <si>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</si>
  <si>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</si>
  <si>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</si>
  <si>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</si>
  <si>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</si>
  <si>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</si>
  <si>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</si>
  <si>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</si>
  <si>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</si>
  <si>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</si>
  <si>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</si>
  <si>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</si>
  <si>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</si>
  <si>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</si>
  <si>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</si>
  <si>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</si>
  <si>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</si>
  <si>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</si>
  <si>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</si>
  <si>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</si>
  <si>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</si>
  <si>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</si>
  <si>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</si>
  <si>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</si>
  <si>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</si>
  <si>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</si>
  <si>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</si>
  <si>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</si>
  <si>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</si>
  <si>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</si>
  <si>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</si>
  <si>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</si>
  <si>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</si>
  <si>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</si>
  <si>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</si>
  <si>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</si>
  <si>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</si>
  <si>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</si>
  <si>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</si>
  <si>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</si>
  <si>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</si>
  <si>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</si>
  <si>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</si>
  <si>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</si>
  <si>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</si>
  <si>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</si>
  <si>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</si>
  <si>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</si>
  <si>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</si>
  <si>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</si>
  <si>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</si>
  <si>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</si>
  <si>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</si>
  <si>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</si>
  <si>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</si>
  <si>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</si>
  <si>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</si>
  <si>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</si>
  <si>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</si>
  <si>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</si>
  <si>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</si>
  <si>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</si>
  <si>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</si>
  <si>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</si>
  <si>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</si>
  <si>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</si>
  <si>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</si>
  <si>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</si>
  <si>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</si>
  <si>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</si>
  <si>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</si>
  <si>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</si>
  <si>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</si>
  <si>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</si>
  <si>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</si>
  <si>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</si>
  <si>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</si>
  <si>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</si>
  <si>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</si>
  <si>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</si>
  <si>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</si>
  <si>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</si>
  <si>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</si>
  <si>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</si>
  <si>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</si>
  <si>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</si>
  <si>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</si>
  <si>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</si>
  <si>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</si>
  <si>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</si>
  <si>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</si>
  <si>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</si>
  <si>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</si>
  <si>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</si>
  <si>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</si>
  <si>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</si>
  <si>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</si>
  <si>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</si>
  <si>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</si>
  <si>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</si>
  <si>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</si>
  <si>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</si>
  <si>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</si>
  <si>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</si>
  <si>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</si>
  <si>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</si>
  <si>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</si>
  <si>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</si>
  <si>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</si>
  <si>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</si>
  <si>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</si>
  <si>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</si>
  <si>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</si>
  <si>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</si>
  <si>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</si>
  <si>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</si>
  <si>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</si>
  <si>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</si>
  <si>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</si>
  <si>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</si>
  <si>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</si>
  <si>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</si>
  <si>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</si>
  <si>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</si>
  <si>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</si>
  <si>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</si>
  <si>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</si>
  <si>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</si>
  <si>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</si>
  <si>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</si>
  <si>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</si>
  <si>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</si>
  <si>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</si>
  <si>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</si>
  <si>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</si>
  <si>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</si>
  <si>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</si>
  <si>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</si>
  <si>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</si>
  <si>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</si>
  <si>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</si>
  <si>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</si>
  <si>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</si>
  <si>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</si>
  <si>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</si>
  <si>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</si>
  <si>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</si>
  <si>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</si>
  <si>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</si>
  <si>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</si>
  <si>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</si>
  <si>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</si>
  <si>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</si>
  <si>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</si>
  <si>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</si>
  <si>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</si>
  <si>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</si>
  <si>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</si>
  <si>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</si>
  <si>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</si>
  <si>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</si>
  <si>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</si>
  <si>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</si>
  <si>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</si>
  <si>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</si>
  <si>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</si>
  <si>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</si>
  <si>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</si>
  <si>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</si>
  <si>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</si>
  <si>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</si>
  <si>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</si>
  <si>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</si>
  <si>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</si>
  <si>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</si>
  <si>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</si>
  <si>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</si>
  <si>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</si>
  <si>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</si>
  <si>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</si>
  <si>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</si>
  <si>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</si>
  <si>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</si>
  <si>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</si>
  <si>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</si>
  <si>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</si>
  <si>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</si>
  <si>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</si>
  <si>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</si>
  <si>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</si>
  <si>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</si>
  <si>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</si>
  <si>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</si>
  <si>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</si>
  <si>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</si>
  <si>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</si>
  <si>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</si>
  <si>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</si>
  <si>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</si>
  <si>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</si>
  <si>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</si>
  <si>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</si>
  <si>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</si>
  <si>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</si>
  <si>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</si>
  <si>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</si>
  <si>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</si>
  <si>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</si>
  <si>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</si>
  <si>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</si>
  <si>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</si>
  <si>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</si>
  <si>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</si>
  <si>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</si>
  <si>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</si>
  <si>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</si>
  <si>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</si>
  <si>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</si>
  <si>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</si>
  <si>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</si>
  <si>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</si>
  <si>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</si>
  <si>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</si>
  <si>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</si>
  <si>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</si>
  <si>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</si>
  <si>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</si>
  <si>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</si>
  <si>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</si>
  <si>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</si>
  <si>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</si>
  <si>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</si>
  <si>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</si>
  <si>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</si>
  <si>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</si>
  <si>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</si>
  <si>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</si>
  <si>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</si>
  <si>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</si>
  <si>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</si>
  <si>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</si>
  <si>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</si>
  <si>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</si>
  <si>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</si>
  <si>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</si>
  <si>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</si>
  <si>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</si>
  <si>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</si>
  <si>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</si>
  <si>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</si>
  <si>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</si>
  <si>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</si>
  <si>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</si>
  <si>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</si>
  <si>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</si>
  <si>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</si>
  <si>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</si>
  <si>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</si>
  <si>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</si>
  <si>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</si>
  <si>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</si>
  <si>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</si>
  <si>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</si>
  <si>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</si>
  <si>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</si>
  <si>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</si>
  <si>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</si>
  <si>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</si>
  <si>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</si>
  <si>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</si>
  <si>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</si>
  <si>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</si>
  <si>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</si>
  <si>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</si>
  <si>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</si>
  <si>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</si>
  <si>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</si>
  <si>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</si>
  <si>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</si>
  <si>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</si>
  <si>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</si>
  <si>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</si>
  <si>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</si>
  <si>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</si>
  <si>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</si>
  <si>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</si>
  <si>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</si>
  <si>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</si>
  <si>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</si>
  <si>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</si>
  <si>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</si>
  <si>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</si>
  <si>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</si>
  <si>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</si>
  <si>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</si>
  <si>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</si>
  <si>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</si>
  <si>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</si>
  <si>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</si>
  <si>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</si>
  <si>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</si>
  <si>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</si>
  <si>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</si>
  <si>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</si>
  <si>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</si>
  <si>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</si>
  <si>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</si>
  <si>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</si>
  <si>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</si>
  <si>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</si>
  <si>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</si>
  <si>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</si>
  <si>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</si>
  <si>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</si>
  <si>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</si>
  <si>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</si>
  <si>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</si>
  <si>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</si>
  <si>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</si>
  <si>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</si>
  <si>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</si>
  <si>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</si>
  <si>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</si>
  <si>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</si>
  <si>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</si>
  <si>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</si>
  <si>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</si>
  <si>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</si>
  <si>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</si>
  <si>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</si>
  <si>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</si>
  <si>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</si>
  <si>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</si>
  <si>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</si>
  <si>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</si>
  <si>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</si>
  <si>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</si>
  <si>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</si>
  <si>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</si>
  <si>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</si>
  <si>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</si>
  <si>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</si>
  <si>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</si>
  <si>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</si>
  <si>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</si>
  <si>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</si>
  <si>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</si>
  <si>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</si>
  <si>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</si>
  <si>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</si>
  <si>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</si>
  <si>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</si>
  <si>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</si>
  <si>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</si>
  <si>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</si>
  <si>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</si>
  <si>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</si>
  <si>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</si>
  <si>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</si>
  <si>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</si>
  <si>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</si>
  <si>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</si>
  <si>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</si>
  <si>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</si>
  <si>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</si>
  <si>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</si>
  <si>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</si>
  <si>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</si>
  <si>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</si>
  <si>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</si>
  <si>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</si>
  <si>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</si>
  <si>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</si>
  <si>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</si>
  <si>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</si>
  <si>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</si>
  <si>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</si>
  <si>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</si>
  <si>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</si>
  <si>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</si>
  <si>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</si>
  <si>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</si>
  <si>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</si>
  <si>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</si>
  <si>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</si>
  <si>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</si>
  <si>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</si>
  <si>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</si>
  <si>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</si>
  <si>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</si>
  <si>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</si>
  <si>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</si>
  <si>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</si>
  <si>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</si>
  <si>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</si>
  <si>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</si>
  <si>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</si>
  <si>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</si>
  <si>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</si>
  <si>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</si>
  <si>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</si>
  <si>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</si>
  <si>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</si>
  <si>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</si>
  <si>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</si>
  <si>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</si>
  <si>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</si>
  <si>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</si>
  <si>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</si>
  <si>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</si>
  <si>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</si>
  <si>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</si>
  <si>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</si>
  <si>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</si>
  <si>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</si>
  <si>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</si>
  <si>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</si>
  <si>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</si>
  <si>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</si>
  <si>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</si>
  <si>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</si>
  <si>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</si>
  <si>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</si>
  <si>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</si>
  <si>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</si>
  <si>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</si>
  <si>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</si>
  <si>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</si>
  <si>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</si>
  <si>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</si>
  <si>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</si>
  <si>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</si>
  <si>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</si>
  <si>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</si>
  <si>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</si>
  <si>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</si>
  <si>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</si>
  <si>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</si>
  <si>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</si>
  <si>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</si>
  <si>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</si>
  <si>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</si>
  <si>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</si>
  <si>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</si>
  <si>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</si>
  <si>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</si>
  <si>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</si>
  <si>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</si>
  <si>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</si>
  <si>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</si>
  <si>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</si>
  <si>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</si>
  <si>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</si>
  <si>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</si>
  <si>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</si>
  <si>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</si>
  <si>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</si>
  <si>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</si>
  <si>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</si>
  <si>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</si>
  <si>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</si>
  <si>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</si>
  <si>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</si>
  <si>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</si>
  <si>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</si>
  <si>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</si>
  <si>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</si>
  <si>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</si>
  <si>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</si>
  <si>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</si>
  <si>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</si>
  <si>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</si>
  <si>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</si>
  <si>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</si>
  <si>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</si>
  <si>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</si>
  <si>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</si>
  <si>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</si>
  <si>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</si>
  <si>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</si>
  <si>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</si>
  <si>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</si>
  <si>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</si>
  <si>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</si>
  <si>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</si>
  <si>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</si>
  <si>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</si>
  <si>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</si>
  <si>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</si>
  <si>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</si>
  <si>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</si>
  <si>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</si>
  <si>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</si>
  <si>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</si>
  <si>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</si>
  <si>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</si>
  <si>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</si>
  <si>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</si>
  <si>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</si>
  <si>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</si>
  <si>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</si>
  <si>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</si>
  <si>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</si>
  <si>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</si>
  <si>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</si>
  <si>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</si>
  <si>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</si>
  <si>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</si>
  <si>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</si>
  <si>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</si>
  <si>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</si>
  <si>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</si>
  <si>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</si>
  <si>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</si>
  <si>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</si>
  <si>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</si>
  <si>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</si>
  <si>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</si>
  <si>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</si>
  <si>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</si>
  <si>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</si>
  <si>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</si>
  <si>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</si>
  <si>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</si>
  <si>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</si>
  <si>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</si>
  <si>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</si>
  <si>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</si>
  <si>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</si>
  <si>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</si>
  <si>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</si>
  <si>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</si>
  <si>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</si>
  <si>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</si>
  <si>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</si>
  <si>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</si>
  <si>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</si>
  <si>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</si>
  <si>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</si>
  <si>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</si>
  <si>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</si>
  <si>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</si>
  <si>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</si>
  <si>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</si>
  <si>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</si>
  <si>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</si>
  <si>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</si>
  <si>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</si>
  <si>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</si>
  <si>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</si>
  <si>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</si>
  <si>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</si>
  <si>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</si>
  <si>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</si>
  <si>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</si>
  <si>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</si>
  <si>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</si>
  <si>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</si>
  <si>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</si>
  <si>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</si>
  <si>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</si>
  <si>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</si>
  <si>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</si>
  <si>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</si>
  <si>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</si>
  <si>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</si>
  <si>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</si>
  <si>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</si>
  <si>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</si>
  <si>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</si>
  <si>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</si>
  <si>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</si>
  <si>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</si>
  <si>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</si>
  <si>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</si>
  <si>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</si>
  <si>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</si>
  <si>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</si>
  <si>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</si>
  <si>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</si>
  <si>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</si>
  <si>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</si>
  <si>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</si>
  <si>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</si>
  <si>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</si>
  <si>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</si>
  <si>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</si>
  <si>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</si>
  <si>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</si>
  <si>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</si>
  <si>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</si>
  <si>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</si>
  <si>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</si>
  <si>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</si>
  <si>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</si>
  <si>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</si>
  <si>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</si>
  <si>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</si>
  <si>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</si>
  <si>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</si>
  <si>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</si>
  <si>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</si>
  <si>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</si>
  <si>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</si>
  <si>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</si>
  <si>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</si>
  <si>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</si>
  <si>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</si>
  <si>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</si>
  <si>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</si>
  <si>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</si>
  <si>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</si>
  <si>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</si>
  <si>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</si>
  <si>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</si>
  <si>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</si>
  <si>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</si>
  <si>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</si>
  <si>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</si>
  <si>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</si>
  <si>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</si>
  <si>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</si>
  <si>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</si>
  <si>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</si>
  <si>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</si>
  <si>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</si>
  <si>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</si>
  <si>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</si>
  <si>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</si>
  <si>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</si>
  <si>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</si>
  <si>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</si>
  <si>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</si>
  <si>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</si>
  <si>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</si>
  <si>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</si>
  <si>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</si>
  <si>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</si>
  <si>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</si>
  <si>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</si>
  <si>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</si>
  <si>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</si>
  <si>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</si>
  <si>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</si>
  <si>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</si>
  <si>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</si>
  <si>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</si>
  <si>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</si>
  <si>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</si>
  <si>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</si>
  <si>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</si>
  <si>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</si>
  <si>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</si>
  <si>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</si>
  <si>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</si>
  <si>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</si>
  <si>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</si>
  <si>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</si>
  <si>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</si>
  <si>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</si>
  <si>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</si>
  <si>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</si>
  <si>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</si>
  <si>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</si>
  <si>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</si>
  <si>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</si>
  <si>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</si>
  <si>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</si>
  <si>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</si>
  <si>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</si>
  <si>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</si>
  <si>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</si>
  <si>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</si>
  <si>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</si>
  <si>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</si>
  <si>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</si>
  <si>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</si>
  <si>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</si>
  <si>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</si>
  <si>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</si>
  <si>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</si>
  <si>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</si>
  <si>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</si>
  <si>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</si>
  <si>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</si>
  <si>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</si>
  <si>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</si>
  <si>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</si>
  <si>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</si>
  <si>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</si>
  <si>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</si>
  <si>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</si>
  <si>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</si>
  <si>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</si>
  <si>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</si>
  <si>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</si>
  <si>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</si>
  <si>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</si>
  <si>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</si>
  <si>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</si>
  <si>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</si>
  <si>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</si>
  <si>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</si>
  <si>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</si>
  <si>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</si>
  <si>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</si>
  <si>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</si>
  <si>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</si>
  <si>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</si>
  <si>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</si>
  <si>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</si>
  <si>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</si>
  <si>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</si>
  <si>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</si>
  <si>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</si>
  <si>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</si>
  <si>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</si>
  <si>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</si>
  <si>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</si>
  <si>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</si>
  <si>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</si>
  <si>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</si>
  <si>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</si>
  <si>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</si>
  <si>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</si>
  <si>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</si>
  <si>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</si>
  <si>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</si>
  <si>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</si>
  <si>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</si>
  <si>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</si>
  <si>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</si>
  <si>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</si>
  <si>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</si>
  <si>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</si>
  <si>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</si>
  <si>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</si>
  <si>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</si>
  <si>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</si>
  <si>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</si>
  <si>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</si>
  <si>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</si>
  <si>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</si>
  <si>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</si>
  <si>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</si>
  <si>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</si>
  <si>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</si>
  <si>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</si>
  <si>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</si>
  <si>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</si>
  <si>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</si>
  <si>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</si>
  <si>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</si>
  <si>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</si>
  <si>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</si>
  <si>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</si>
  <si>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</si>
  <si>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</si>
  <si>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</si>
  <si>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</si>
  <si>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</si>
  <si>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</si>
  <si>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</si>
  <si>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</si>
  <si>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</si>
  <si>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</si>
  <si>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</si>
  <si>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</si>
  <si>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</si>
  <si>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</si>
  <si>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</si>
  <si>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</si>
  <si>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</si>
  <si>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</si>
  <si>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</si>
  <si>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</si>
  <si>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</si>
  <si>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</si>
  <si>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</si>
  <si>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</si>
  <si>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</si>
  <si>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</si>
  <si>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</si>
  <si>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</si>
  <si>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</si>
  <si>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</si>
  <si>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</si>
  <si>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</si>
  <si>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</si>
  <si>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</si>
  <si>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</si>
  <si>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</si>
  <si>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</si>
  <si>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</si>
  <si>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</si>
  <si>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</si>
  <si>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</si>
  <si>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</si>
  <si>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</si>
  <si>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</si>
  <si>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</si>
  <si>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</si>
  <si>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</si>
  <si>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</si>
  <si>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</si>
  <si>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</si>
  <si>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</si>
  <si>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</si>
  <si>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</si>
  <si>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</si>
  <si>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</si>
  <si>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</si>
  <si>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</si>
  <si>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</si>
  <si>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</si>
  <si>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</si>
  <si>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</si>
  <si>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</si>
  <si>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</si>
  <si>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</si>
  <si>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</si>
  <si>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</si>
  <si>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</si>
  <si>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</si>
  <si>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</si>
  <si>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</si>
  <si>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</si>
  <si>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</si>
  <si>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</si>
  <si>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</si>
  <si>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</si>
  <si>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</si>
  <si>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</si>
  <si>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</si>
  <si>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</si>
  <si>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</si>
  <si>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</si>
  <si>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</si>
  <si>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</si>
  <si>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</si>
  <si>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</si>
  <si>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</si>
  <si>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</si>
  <si>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</si>
  <si>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</si>
  <si>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</si>
  <si>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</si>
  <si>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</si>
  <si>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</si>
  <si>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</si>
  <si>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</si>
  <si>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</si>
  <si>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</si>
  <si>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</si>
  <si>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</si>
  <si>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</si>
  <si>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</si>
  <si>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</si>
  <si>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</si>
  <si>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</si>
  <si>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</si>
  <si>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</si>
  <si>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</si>
  <si>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</si>
  <si>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</si>
  <si>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</si>
  <si>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</si>
  <si>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</si>
  <si>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</si>
  <si>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</si>
  <si>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</si>
  <si>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</si>
  <si>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</si>
  <si>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</si>
  <si>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</si>
  <si>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</si>
  <si>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</si>
  <si>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</si>
  <si>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</si>
  <si>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</si>
  <si>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</si>
  <si>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</si>
  <si>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</si>
  <si>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</si>
  <si>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</si>
  <si>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</si>
  <si>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</si>
  <si>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</si>
  <si>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</si>
  <si>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</si>
  <si>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</si>
  <si>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</si>
  <si>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</si>
  <si>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</si>
  <si>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</si>
  <si>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</si>
  <si>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</si>
  <si>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</si>
  <si>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</si>
  <si>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</si>
  <si>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</si>
  <si>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</si>
  <si>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</si>
  <si>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</si>
  <si>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</si>
  <si>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</si>
  <si>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</si>
  <si>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</si>
  <si>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</si>
  <si>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</si>
  <si>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</si>
  <si>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</si>
  <si>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</si>
  <si>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</si>
  <si>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</si>
  <si>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</si>
  <si>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</si>
  <si>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</si>
  <si>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</si>
  <si>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</si>
  <si>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</si>
  <si>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</si>
  <si>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</si>
  <si>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</si>
  <si>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</si>
  <si>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</si>
  <si>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</si>
  <si>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</si>
  <si>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</si>
  <si>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</si>
  <si>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</si>
  <si>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</si>
  <si>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</si>
  <si>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</si>
  <si>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</si>
  <si>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</si>
  <si>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</si>
  <si>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</si>
  <si>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</si>
  <si>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</si>
  <si>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</si>
  <si>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</si>
  <si>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</si>
  <si>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</si>
  <si>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</si>
  <si>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</si>
  <si>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</si>
  <si>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</si>
  <si>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</si>
  <si>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</si>
  <si>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</si>
  <si>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</si>
  <si>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</si>
  <si>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</si>
  <si>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</si>
  <si>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</si>
  <si>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</si>
  <si>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PCM-20251118-00000840</t>
  </si>
  <si>
    <t>Emergency</t>
  </si>
  <si>
    <t>ETA 60 mins</t>
  </si>
  <si>
    <t>PCM-20251118-00000837</t>
  </si>
  <si>
    <t>PCM-20251118-00000750</t>
  </si>
  <si>
    <t xml:space="preserve"> PCM-20250215-00000830 </t>
  </si>
  <si>
    <t>LTE site still down and  site located in aramco area access issue need special permission</t>
  </si>
  <si>
    <t>PCM-20251118-00000769</t>
  </si>
  <si>
    <t>90 m</t>
  </si>
  <si>
    <t>PCM-20251118-00000857</t>
  </si>
  <si>
    <t>120 m</t>
  </si>
  <si>
    <t>PCM-20251118-00000856</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</si>
  <si>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</si>
  <si>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</si>
  <si>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</si>
  <si>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</si>
  <si>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</si>
  <si>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</si>
  <si>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</si>
  <si>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</si>
  <si>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</si>
  <si>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PCM-20251118-00000667</t>
  </si>
  <si>
    <t>team on the way need 90 minutes</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</si>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</sst>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0" totalsRowShown="0" headerRowDxfId="157" dataDxfId="156" headerRowBorderDxfId="154" tableBorderDxfId="155" totalsRowBorderDxfId="153">
  <autoFilter ref="A1:CJ2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1" totalsRowShown="0" headerRowDxfId="64" dataDxfId="63" headerRowBorderDxfId="61" tableBorderDxfId="62">
  <autoFilter ref="A1:L9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7" totalsRowShown="0" headerRowDxfId="48" dataDxfId="47" headerRowBorderDxfId="45" tableBorderDxfId="46" totalsRowBorderDxfId="44">
  <autoFilter ref="A1:L5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0" totalsRowShown="0" headerRowDxfId="15" dataDxfId="14" headerRowBorderDxfId="12" tableBorderDxfId="13">
  <autoFilter ref="A1:L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316.55347662037093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45979.501902546297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45979.501902546297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45979.501902546297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45979.501902546297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45979.501902546297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45979.501902546297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45979.501902546297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45979.501902546297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45979.501902546297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45979.501902546297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45979.501902546297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45979.501902546297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45979.501902546297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45979.501902546297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45979.501902546297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45979.501902546297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45979.501902546297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45979.501902546297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45979.501902546297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45979.501902546297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45979.501902546297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45979.501902546297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45979.501902546297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45979.501902546297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45979.501902546297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45979.501902546297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45979.501902546297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45979.501902546297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45979.501902546297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45979.501902199074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45979.501902199074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45979.501902199074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45979.501902199074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45979.501902546297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45979.501902546297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45979.501902546297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45979.501902546297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45979.501902546297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45979.501902546297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45979.501902546297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45979.501902546297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45979.501902546297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45979.501902546297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45979.501902546297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45979.501902546297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45979.501902546297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45979.501902546297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45979.501902546297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45979.501902546297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45979.501902546297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45979.501902546297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45979.501902546297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45979.501902546297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45979.501902546297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45979.501902546297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45979.501902546297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45979.501902546297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45979.501902546297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45979.501902546297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45979.501902546297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45979.501902546297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45979.501902546297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45979.501902546297</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0"/>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154.5020645833356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39106</v>
      </c>
      <c r="E4" s="102" t="s">
        <v>39100</v>
      </c>
      <c r="F4" s="103">
        <v>45979.404050925928</v>
      </c>
      <c r="G4" s="104">
        <f ca="1">IFERROR(NOW()-F4,"-")</f>
        <v>9.7851273145352025E-2</v>
      </c>
      <c r="H4" s="140">
        <v>45979.398182870369</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45979.501902199074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45979.501902199074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45979.501902199074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45979.501902199074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45979.501902199074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45979.501902199074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45979.501902199074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45979.501902199074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45979.501902199074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45979.501902199074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45979.501902199074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45979.501902199074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45979.501902199074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45979.501902199074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45979.501902199074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45979.501902199074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45979.501902199074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45979.501902199074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45979.501902199074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45979.501902199074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45979.501902199074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45979.501902199074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45979.501902199074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45979.501902199074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45979.501902199074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45979.501902199074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45979.501902199074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45979.501902199074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45979.501902199074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45979.501902199074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45979.501902199074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45979.501902199074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45979.501902199074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45979.501902199074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45979.501902199074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45979.501902199074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45979.501902199074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45979.501902199074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45979.501902199074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45979.501902199074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45979.501902199074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45979.501902199074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45979.501902199074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45979.501902199074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45979.501902199074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45979.501902199074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45979.501902199074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45979.501902199074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45979.501902199074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45979.501902199074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45979.501902199074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45979.501902199074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45979.501902199074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45979.501902199074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45979.501902199074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45979.501902199074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45979.501902199074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45979.501902199074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45979.501902199074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45979.501902199074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45979.501902199074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45979.501902199074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45979.501902199074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45979.501902199074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45979.501902199074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45979.501902199074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45979.501902199074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45979.501902199074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45979.501902199074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45979.501902199074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45979.501902199074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45979.501902199074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45979.501902199074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45979.501902199074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45979.501902199074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45979.501902199074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45979.501902199074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45979.501902199074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45979.501902199074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45979.501902199074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45979.501902199074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45979.501902199074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45979.501902199074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45979.501902199074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45979.501902199074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45979.501902199074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45979.501902199074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45979.501902199074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45979.501902199074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45979.501902199074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45979.501902199074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45979.501902199074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45979.501902199074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45979.501902199074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45979.501902199074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45979.501902199074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45979.501902199074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45979.501902199074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45979.501902199074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45979.501902199074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45979.501902199074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45979.501902199074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45979.501902199074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45979.501902199074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45979.501902199074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45979.501902199074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45979.501902199074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45979.501902199074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45979.501902199074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45979.501902199074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45979.501902199074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45979.501902199074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45979.501902199074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45979.501902199074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45979.501902199074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45979.501902199074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45979.501902199074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45979.501902199074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45979.501902199074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45979.501902199074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45979.501902199074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45979.501902199074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45979.501902199074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45979.501902199074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45979.501902199074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45979.501902199074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45979.501902199074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45979.501902199074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45979.501902199074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45979.501902199074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45979.501902199074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45979.501902199074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45979.501902199074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45979.501902199074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45979.501902199074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45979.501902199074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45979.501902199074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45979.501902199074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45979.501902199074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45979.501902199074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45979.501902199074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45979.501902199074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45979.501902199074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45979.501902199074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45979.501902199074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45979.501902199074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45979.501902199074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45979.501902199074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45979.501902199074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45979.501902199074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45979.501902199074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45979.501902199074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45979.501902199074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45979.501902199074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45979.501902199074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45979.501902199074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45979.501902199074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45979.501902199074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45979.501902199074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45979.501902199074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45979.501902199074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45979.501902199074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45979.501902199074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45979.501902199074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45979.501902199074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45979.501902199074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45979.501902199074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45979.501902199074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45979.501902199074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45979.501902199074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45979.501902199074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45979.501902199074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45979.501902199074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45979.501902199074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45979.501902199074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45979.501902199074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45979.501902199074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45979.501902199074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45979.501902199074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45979.501902199074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45979.501902199074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45979.501902199074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45979.501902199074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45979.501902199074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45979.501902199074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45979.501902199074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45979.501902199074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45979.501902199074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45979.501902199074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45979.501902199074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45979.501902199074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45979.501902199074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45979.501902199074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45979.501902199074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45979.501902199074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45979.501902199074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sheetData>
  <dataValidations count="2">
    <dataValidation allowBlank="1" showInputMessage="1" showErrorMessage="1" sqref="E1" xr:uid="{4D935161-CDD3-4592-B877-3FB59C99E142}"/>
    <dataValidation type="list" allowBlank="1" showInputMessage="1" showErrorMessage="1" sqref="E3:E2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1"/>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25415</v>
      </c>
      <c r="E2" s="18" t="s">
        <v>39109</v>
      </c>
      <c r="F2" s="20">
        <v>45979.480543981481</v>
      </c>
      <c r="G2" s="21">
        <f t="shared" ref="G2:G6" ca="1" si="0">IFERROR(NOW()-F2,"-")</f>
        <v>2.1358564816182479E-2</v>
      </c>
      <c r="H2" s="22">
        <v>45979.457557870373</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1</v>
      </c>
      <c r="D3" s="61" t="s">
        <v>25411</v>
      </c>
      <c r="E3" s="18" t="s">
        <v>39021</v>
      </c>
      <c r="F3" s="20">
        <v>45979.492060185185</v>
      </c>
      <c r="G3" s="21">
        <f t="shared" ca="1" si="0"/>
        <v>9.8423611125326715E-3</v>
      </c>
      <c r="H3" s="22">
        <v>45979.449953703705</v>
      </c>
      <c r="I3" s="19" t="str">
        <f>IFERROR(VLOOKUP(D3,DB!A:F,6,0),"")</f>
        <v>SCECO</v>
      </c>
      <c r="J3" s="18" t="str">
        <f>IFERROR(VLOOKUP(D3,DB!A:G,7,0),"")</f>
        <v>Vandalized</v>
      </c>
      <c r="K3" s="45" t="s">
        <v>39110</v>
      </c>
      <c r="L3" s="23" t="str">
        <f>IFERROR(VLOOKUP(D3,DB!A:I,9,0),"")</f>
        <v>Latis</v>
      </c>
    </row>
    <row r="4" spans="1:13" ht="15" customHeight="1">
      <c r="A4" s="19" t="s">
        <v>39112</v>
      </c>
      <c r="B4" s="61" t="str">
        <f>IFERROR(VLOOKUP(D4,DB!A:K,11,0),"")</f>
        <v>R3</v>
      </c>
      <c r="C4" s="18">
        <v>1</v>
      </c>
      <c r="D4" s="61" t="s">
        <v>25419</v>
      </c>
      <c r="E4" s="61" t="s">
        <v>39021</v>
      </c>
      <c r="F4" s="20">
        <v>45979.462372685186</v>
      </c>
      <c r="G4" s="21">
        <f t="shared" ca="1" si="0"/>
        <v>3.952986111107748E-2</v>
      </c>
      <c r="H4" s="22">
        <v>45979.45753472222</v>
      </c>
      <c r="I4" s="19" t="str">
        <f>IFERROR(VLOOKUP(D4,DB!A:F,6,0),"")</f>
        <v>SCECO</v>
      </c>
      <c r="J4" s="18" t="str">
        <f>IFERROR(VLOOKUP(D4,DB!A:G,7,0),"")</f>
        <v>Weak</v>
      </c>
      <c r="K4" s="45" t="s">
        <v>39110</v>
      </c>
      <c r="L4" s="23" t="str">
        <f>IFERROR(VLOOKUP(D4,DB!A:I,9,0),"")</f>
        <v>Latis</v>
      </c>
    </row>
    <row r="5" spans="1:13" ht="15" customHeight="1">
      <c r="A5" s="19"/>
      <c r="B5" s="61" t="str">
        <f>IFERROR(VLOOKUP(D5,DB!A:K,11,0),"")</f>
        <v/>
      </c>
      <c r="C5" s="18"/>
      <c r="D5" s="61"/>
      <c r="E5" s="61"/>
      <c r="F5" s="20"/>
      <c r="G5" s="21">
        <f t="shared" ca="1" si="0"/>
        <v>45979.501902546297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45979.501902546297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ref="G7:G70" ca="1" si="1">IFERROR(NOW()-F7,"-")</f>
        <v>45979.501902546297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45979.501902546297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45979.501902546297</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18"/>
      <c r="F10" s="20"/>
      <c r="G10" s="21">
        <f t="shared" ca="1" si="1"/>
        <v>45979.501902546297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45979.501902546297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45979.501902546297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45979.501902546297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45979.501902546297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45979.501902546297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45979.501902546297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45979.501902546297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45979.501902546297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45979.501902546297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45979.501902546297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45979.501902546297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45979.501902546297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45979.501902546297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45979.501902546297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45979.501902546297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45979.501902546297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45979.501902546297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45979.501902546297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45979.501902546297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45979.501902546297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45979.501902546297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45979.501902546297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45979.501902546297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45979.501902546297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45979.501902546297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45979.501902546297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45979.501902546297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45979.501902546297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45979.501902546297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45979.501902546297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45979.501902546297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45979.501902546297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45979.501902546297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45979.501902546297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45979.501902546297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45979.501902546297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45979.501902546297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45979.501902546297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45979.501902546297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45979.501902546297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45979.501902546297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45979.501902546297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45979.501902546297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45979.501902546297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45979.501902546297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45979.501902546297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45979.501902546297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45979.501902546297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45979.501902546297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45979.501902546297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45979.501902546297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45979.501902546297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45979.501902546297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45979.501902546297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45979.501902546297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45979.501902546297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45979.501902546297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45979.501902546297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45979.501902546297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45979.501902546297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ref="G71:G134" ca="1" si="2">IFERROR(NOW()-F71,"-")</f>
        <v>45979.501902546297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45979.501902546297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45979.501902546297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45979.501902546297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45979.501902546297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45979.501902546297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45979.501902546297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45979.501902546297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45979.501902546297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45979.501902546297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45979.501902546297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45979.501902546297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45979.501902546297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45979.501902546297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45979.501902546297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45979.501902546297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45979.501902546297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45979.501902546297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45979.501902546297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45979.501902546297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45979.501902546297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45979.501902546297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45979.501902546297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45979.501902546297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45979.501902546297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45979.501902546297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45979.501902546297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45979.501902546297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45979.501902546297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45979.501902546297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45979.501902546297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45979.501902546297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45979.501902546297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45979.501902546297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45979.501902546297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45979.501902546297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45979.501902546297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45979.501902546297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45979.501902546297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45979.501902546297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45979.501902546297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45979.501902546297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45979.501902546297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45979.501902546297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45979.501902546297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45979.501902546297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45979.501902546297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45979.501902546297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45979.501902546297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45979.501902546297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45979.501902546297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45979.501902546297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45979.501902546297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45979.501902546297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45979.501902546297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45979.501902546297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45979.501902546297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45979.501902546297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45979.501902546297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45979.501902546297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45979.501902546297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45979.501902546297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45979.501902546297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45979.501902546297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ref="G135:G198" ca="1" si="3">IFERROR(NOW()-F135,"-")</f>
        <v>45979.501902546297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45979.501902546297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45979.501902546297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45979.501902546297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45979.501902546297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45979.501902546297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45979.501902546297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45979.501902546297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45979.501902546297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45979.501902546297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45979.501902546297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45979.501902546297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45979.501902546297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45979.501902546297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45979.501902546297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45979.501902546297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45979.501902546297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45979.501902546297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45979.501902546297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45979.501902546297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45979.501902546297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45979.501902546297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45979.501902546297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45979.501902546297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45979.501902546297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45979.501902546297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45979.501902546297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45979.501902546297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45979.501902546297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45979.501902546297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45979.501902546297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45979.501902546297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45979.501902546297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45979.501902546297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45979.501902546297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45979.501902546297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45979.501902546297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45979.501902546297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45979.501902546297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45979.501902546297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45979.501902546297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45979.501902546297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45979.501902546297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45979.501902546297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45979.501902546297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45979.501902546297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45979.501902546297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45979.501902546297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45979.501902546297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45979.501902546297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45979.501902546297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45979.501902546297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45979.501902546297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45979.501902546297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45979.501902546297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45979.501902546297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45979.501902546297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45979.501902546297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45979.501902546297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45979.501902546297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45979.501902546297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45979.501902546297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45979.501902546297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45979.501902546297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ref="G199:G262" ca="1" si="4">IFERROR(NOW()-F199,"-")</f>
        <v>45979.501902546297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45979.501902546297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45979.501902546297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45979.501902546297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45979.501902546297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45979.501902546297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45979.501902546297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45979.501902546297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45979.501902546297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45979.501902546297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45979.501902546297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45979.501902546297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45979.501902546297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45979.501902546297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45979.501902546297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45979.501902546297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45979.501902546297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45979.501902546297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45979.501902546297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45979.501902546297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45979.501902546297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45979.501902546297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45979.501902546297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45979.501902546297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45979.501902546297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45979.501902546297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45979.501902546297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45979.501902546297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45979.501902546297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45979.501902546297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45979.501902546297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45979.501902546297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45979.501902546297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45979.501902546297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45979.501902546297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45979.501902546297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45979.501902546297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45979.501902546297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45979.501902546297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45979.501902546297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45979.501902546297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45979.501902546297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45979.501902546297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45979.501902546297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45979.501902546297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45979.501902546297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45979.501902546297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45979.501902546297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45979.501902546297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45979.501902546297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45979.501902546297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45979.501902546297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45979.501902546297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45979.501902546297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45979.501902546297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45979.501902546297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45979.501902546297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45979.501902546297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45979.501902546297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45979.501902546297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45979.501902546297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45979.501902546297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45979.501902546297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45979.501902546297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ref="G263:G326" ca="1" si="5">IFERROR(NOW()-F263,"-")</f>
        <v>45979.501902546297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45979.501902546297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45979.501902546297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45979.501902546297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45979.501902546297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45979.501902546297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45979.501902546297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45979.501902546297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45979.501902546297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45979.501902546297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45979.501902546297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45979.501902546297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45979.501902546297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45979.501902546297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45979.501902546297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45979.501902546297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45979.501902546297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45979.501902546297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45979.501902546297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45979.501902546297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45979.501902546297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45979.501902546297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45979.501902546297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45979.501902546297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45979.501902546297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45979.501902546297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45979.501902546297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45979.501902546297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45979.501902546297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45979.501902546297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45979.501902546297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45979.501902546297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45979.501902546297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45979.501902546297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45979.501902546297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45979.501902546297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45979.501902546297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45979.501902546297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45979.501902546297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45979.501902546297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45979.501902546297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45979.501902546297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45979.501902546297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45979.501902546297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45979.501902546297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45979.501902546297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45979.501902546297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45979.501902546297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45979.501902546297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45979.501902546297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45979.501902546297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45979.501902546297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45979.501902546297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45979.501902546297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45979.501902546297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45979.501902546297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45979.501902546297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45979.501902546297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45979.501902546297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45979.501902546297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45979.501902546297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45979.501902546297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45979.501902546297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45979.501902546297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ref="G327:G390" ca="1" si="6">IFERROR(NOW()-F327,"-")</f>
        <v>45979.501902546297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45979.501902546297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45979.501902546297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45979.501902546297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45979.501902546297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45979.501902546297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45979.501902546297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45979.501902546297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45979.501902546297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45979.501902546297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45979.501902546297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45979.501902546297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45979.501902546297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45979.501902546297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45979.501902546297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45979.501902546297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45979.501902546297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45979.501902546297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45979.501902546297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45979.501902546297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45979.501902546297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45979.501902546297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45979.501902546297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45979.501902546297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45979.501902546297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45979.501902546297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45979.501902546297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45979.501902546297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45979.501902546297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45979.501902546297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45979.501902546297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45979.501902546297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45979.501902546297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45979.501902546297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45979.501902546297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45979.501902546297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45979.501902546297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45979.501902546297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45979.501902546297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45979.501902546297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45979.501902546297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45979.501902546297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45979.501902546297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45979.501902546297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45979.501902546297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45979.501902546297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45979.501902546297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45979.501902546297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45979.501902546297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45979.501902546297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45979.501902546297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45979.501902546297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45979.501902546297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45979.501902546297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45979.501902546297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45979.501902546297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45979.501902546297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45979.501902546297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45979.501902546297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45979.501902546297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45979.501902546297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45979.501902546297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45979.501902546297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45979.501902546297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ref="G391:G454" ca="1" si="7">IFERROR(NOW()-F391,"-")</f>
        <v>45979.501902546297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45979.501902546297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45979.501902546297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45979.501902546297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45979.501902546297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45979.501902546297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45979.501902546297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45979.501902546297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45979.501902546297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45979.501902546297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45979.501902546297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45979.501902546297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45979.501902546297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45979.501902546297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45979.501902546297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45979.501902546297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45979.501902546297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45979.501902546297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45979.501902546297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45979.501902546297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45979.501902546297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45979.501902546297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45979.501902546297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45979.501902546297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45979.501902546297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45979.501902546297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45979.501902546297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45979.501902546297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45979.501902546297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45979.501902546297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45979.501902546297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45979.501902546297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45979.501902546297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45979.501902546297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45979.501902546297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45979.501902546297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45979.501902546297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45979.501902546297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45979.501902546297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45979.501902546297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45979.501902546297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45979.501902546297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45979.501902546297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45979.501902546297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45979.501902546297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45979.501902546297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45979.501902546297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45979.501902546297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45979.501902546297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45979.501902546297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45979.501902546297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45979.501902546297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45979.501902546297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45979.501902546297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45979.501902546297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45979.501902546297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45979.501902546297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45979.501902546297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45979.501902546297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45979.501902546297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45979.501902546297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45979.501902546297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45979.501902546297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45979.501902546297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ref="G455:G518" ca="1" si="8">IFERROR(NOW()-F455,"-")</f>
        <v>45979.501902546297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45979.501902546297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45979.501902546297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45979.501902546297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45979.501902546297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45979.501902546297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45979.501902546297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45979.501902546297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45979.501902546297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45979.501902546297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45979.501902546297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45979.501902546297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45979.501902546297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45979.501902546297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45979.501902546297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45979.501902546297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45979.501902546297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45979.501902546297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45979.501902546297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45979.501902546297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45979.501902546297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45979.501902546297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45979.501902546297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45979.501902546297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45979.501902546297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45979.501902546297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45979.501902546297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45979.501902546297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45979.501902546297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45979.501902546297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45979.501902546297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45979.501902546297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45979.501902546297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45979.501902546297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45979.501902546297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45979.501902546297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45979.501902546297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45979.501902546297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45979.501902546297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45979.501902546297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45979.501902546297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45979.501902546297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45979.501902546297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45979.501902546297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45979.501902546297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45979.501902546297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45979.501902546297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45979.501902546297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45979.501902546297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45979.501902546297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45979.501902546297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45979.501902546297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45979.501902546297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45979.501902546297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45979.501902546297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45979.501902546297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45979.501902546297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45979.501902546297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45979.501902546297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45979.501902546297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45979.501902546297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45979.501902546297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45979.501902546297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45979.501902546297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ref="G519:G582" ca="1" si="9">IFERROR(NOW()-F519,"-")</f>
        <v>45979.501902546297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45979.501902546297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45979.501902546297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45979.501902546297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45979.501902546297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45979.501902546297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45979.501902546297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45979.501902546297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45979.501902546297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45979.501902546297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45979.501902546297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45979.501902546297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45979.501902546297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45979.501902546297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45979.501902546297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45979.501902546297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45979.501902546297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45979.501902546297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45979.501902546297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45979.501902546297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45979.501902546297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45979.501902546297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45979.501902546297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45979.501902546297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45979.501902546297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45979.501902546297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45979.501902546297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45979.501902546297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45979.501902546297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45979.501902546297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45979.501902546297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45979.501902546297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45979.501902546297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45979.501902546297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45979.501902546297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45979.501902546297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45979.501902546297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45979.501902546297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45979.501902546297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45979.501902546297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45979.501902546297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45979.501902546297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45979.501902546297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45979.501902546297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45979.501902546297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45979.501902546297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45979.501902546297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45979.501902546297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45979.501902546297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45979.501902546297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45979.501902546297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45979.501902546297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45979.501902546297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45979.501902546297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45979.501902546297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45979.501902546297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45979.501902546297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45979.501902546297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45979.501902546297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45979.501902546297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45979.501902546297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45979.501902546297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45979.501902546297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45979.501902546297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ref="G583:G646" ca="1" si="10">IFERROR(NOW()-F583,"-")</f>
        <v>45979.501902546297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45979.501902546297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45979.501902546297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45979.501902546297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45979.501902546297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45979.501902546297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45979.501902546297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45979.501902546297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45979.501902546297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45979.501902546297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45979.501902546297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45979.501902546297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45979.501902546297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45979.501902546297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45979.501902546297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45979.501902546297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45979.501902546297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45979.501902546297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45979.501902546297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45979.501902546297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45979.501902546297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45979.501902546297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45979.501902546297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45979.501902546297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45979.501902546297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45979.501902546297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45979.501902546297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45979.501902546297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45979.501902546297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45979.501902546297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45979.501902546297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45979.501902546297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45979.501902546297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45979.501902546297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45979.501902546297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45979.501902546297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45979.501902546297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45979.501902546297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45979.501902546297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45979.501902546297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45979.501902546297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45979.501902546297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45979.501902546297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45979.501902546297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45979.501902546297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45979.501902546297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45979.501902546297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45979.501902546297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45979.501902546297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45979.501902546297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45979.501902546297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45979.501902546297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45979.501902546297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45979.501902546297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45979.501902546297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45979.501902546297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45979.501902546297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45979.501902546297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45979.501902546297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45979.501902546297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45979.501902546297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45979.501902546297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45979.501902546297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45979.501902546297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ref="G647:G710" ca="1" si="11">IFERROR(NOW()-F647,"-")</f>
        <v>45979.501902546297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45979.501902546297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45979.501902546297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45979.501902546297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45979.501902546297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45979.501902546297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45979.501902546297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45979.501902546297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45979.501902546297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45979.501902546297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45979.501902546297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45979.501902546297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45979.501902546297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45979.501902546297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45979.501902546297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45979.501902546297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45979.501902546297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45979.501902546297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45979.501902546297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45979.501902546297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45979.501902546297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45979.501902546297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45979.501902546297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45979.501902546297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45979.501902546297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45979.501902546297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45979.501902546297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45979.501902546297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45979.501902546297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45979.501902546297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45979.501902546297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45979.501902546297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45979.501902546297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45979.501902546297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45979.501902546297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45979.501902546297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45979.501902546297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45979.501902546297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45979.501902546297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45979.501902546297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45979.501902546297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45979.501902546297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45979.501902546297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45979.501902546297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45979.501902546297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45979.501902546297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45979.501902546297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45979.501902546297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45979.501902546297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45979.501902546297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45979.501902546297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45979.501902546297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45979.501902546297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45979.501902546297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45979.501902546297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45979.501902546297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45979.501902546297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45979.501902546297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45979.501902546297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45979.501902546297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45979.501902546297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45979.501902546297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45979.501902546297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45979.501902546297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ref="G711:G774" ca="1" si="12">IFERROR(NOW()-F711,"-")</f>
        <v>45979.501902546297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45979.501902546297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45979.501902546297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45979.501902546297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45979.501902546297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45979.501902546297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45979.501902546297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45979.501902546297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45979.501902546297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45979.501902546297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45979.501902546297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45979.501902546297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45979.501902546297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45979.501902546297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45979.501902546297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45979.501902546297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45979.501902546297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45979.501902546297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45979.501902546297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45979.501902546297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45979.501902546297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45979.501902546297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45979.501902546297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45979.501902546297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45979.501902546297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45979.501902546297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45979.501902546297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45979.501902546297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45979.501902546297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45979.501902546297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45979.501902546297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45979.501902546297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45979.501902546297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45979.501902546297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45979.501902546297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45979.501902546297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45979.501902546297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45979.501902546297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45979.501902546297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45979.501902546297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45979.501902546297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45979.501902546297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45979.501902546297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45979.501902546297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45979.501902546297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45979.501902546297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45979.501902546297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45979.501902546297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45979.501902546297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45979.501902546297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45979.501902546297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45979.501902546297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45979.501902546297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45979.501902546297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45979.501902546297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45979.501902546297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45979.501902546297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45979.501902546297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45979.501902546297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45979.501902546297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45979.501902546297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45979.501902546297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45979.501902546297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45979.501902546297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ref="G775:G838" ca="1" si="13">IFERROR(NOW()-F775,"-")</f>
        <v>45979.501902546297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45979.501902546297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45979.501902546297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45979.501902546297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45979.501902546297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45979.501902546297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45979.501902546297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45979.501902546297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45979.501902546297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45979.501902546297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45979.501902546297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45979.501902546297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45979.501902546297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45979.501902546297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45979.501902546297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45979.501902546297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45979.501902546297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45979.501902546297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45979.501902546297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45979.501902546297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45979.501902546297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45979.501902546297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45979.501902546297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45979.501902546297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45979.501902546297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45979.501902546297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45979.501902546297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45979.501902546297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45979.501902546297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45979.501902546297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45979.501902546297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45979.501902546297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45979.501902546297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45979.501902546297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45979.501902546297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45979.501902546297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45979.501902546297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45979.501902546297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45979.501902546297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45979.501902546297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45979.501902546297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45979.501902546297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45979.501902546297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45979.501902546297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45979.501902546297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45979.501902546297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45979.501902546297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45979.501902546297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45979.501902546297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45979.501902546297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45979.501902546297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45979.501902546297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45979.501902546297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45979.501902546297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45979.501902546297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45979.501902546297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45979.501902546297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45979.501902546297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45979.501902546297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45979.501902546297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45979.501902546297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45979.501902546297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45979.501902546297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45979.501902546297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ref="G839:G902" ca="1" si="14">IFERROR(NOW()-F839,"-")</f>
        <v>45979.501902546297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45979.501902546297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45979.501902546297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45979.501902546297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45979.501902546297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45979.501902546297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45979.501902546297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45979.501902546297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45979.501902546297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45979.501902546297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45979.501902546297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45979.501902546297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45979.501902546297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45979.501902546297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45979.501902546297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45979.501902546297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45979.501902546297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45979.501902546297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45979.501902546297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45979.501902546297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45979.501902546297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45979.501902546297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45979.501902546297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45979.501902546297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45979.501902546297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45979.501902546297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45979.501902546297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45979.501902546297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45979.501902546297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45979.501902546297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45979.501902546297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45979.501902546297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45979.501902546297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45979.501902546297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45979.501902546297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45979.501902546297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45979.501902546297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45979.501902546297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45979.501902546297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45979.501902546297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45979.501902546297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45979.501902546297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45979.501902546297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45979.501902546297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45979.501902546297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45979.501902546297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45979.501902546297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45979.501902546297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45979.501902546297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45979.501902546297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45979.501902546297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45979.501902546297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45979.501902546297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45979.501902546297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45979.501902546297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45979.501902546297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45979.501902546297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45979.501902546297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45979.501902546297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45979.501902546297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45979.501902546297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45979.501902546297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45979.501902546297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45979.501902546297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ref="G903:G966" ca="1" si="15">IFERROR(NOW()-F903,"-")</f>
        <v>45979.501902546297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45979.501902546297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45979.501902546297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45979.501902546297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45979.501902546297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45979.501902546297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45979.501902546297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45979.501902546297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45979.501902546297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45979.501902546297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45979.501902546297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45979.501902546297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45979.501902546297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45979.501902546297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45979.501902546297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45979.501902546297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45979.501902546297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45979.501902546297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45979.501902546297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45979.501902546297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45979.501902546297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45979.501902546297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45979.501902546297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45979.501902546297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45979.501902546297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45979.501902546297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45979.501902546297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45979.501902546297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45979.501902546297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45979.501902546297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45979.501902546297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45979.501902546297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45979.501902546297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45979.501902546297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45979.501902546297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45979.501902546297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45979.501902546297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45979.501902546297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45979.501902546297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45979.501902546297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45979.501902546297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45979.501902546297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45979.501902546297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45979.501902546297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45979.501902546297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45979.501902546297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45979.501902546297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45979.501902546297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45979.501902546297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45979.501902546297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45979.501902546297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45979.501902546297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45979.501902546297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45979.501902546297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45979.501902546297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45979.501902546297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45979.501902546297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45979.501902546297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45979.501902546297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45979.501902546297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45979.501902546297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45979.501902546297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45979.501902546297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45979.501902546297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ref="G967:G981" ca="1" si="16">IFERROR(NOW()-F967,"-")</f>
        <v>45979.501902546297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45979.501902546297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45979.501902546297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45979.501902546297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45979.501902546297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45979.501902546297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45979.501902546297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45979.501902546297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45979.501902546297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45979.501902546297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45979.501902546297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45979.501902546297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45979.501902546297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45979.501902546297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45979.501902546297</v>
      </c>
      <c r="H981" s="22"/>
      <c r="I981" s="19" t="str">
        <f>IFERROR(VLOOKUP(D981,DB!A:F,6,0),"")</f>
        <v/>
      </c>
      <c r="J981" s="18" t="str">
        <f>IFERROR(VLOOKUP(D981,DB!A:G,7,0),"")</f>
        <v/>
      </c>
      <c r="K981" s="45"/>
      <c r="L981" s="23" t="str">
        <f>IFERROR(VLOOKUP(D981,DB!A:I,9,0),"")</f>
        <v/>
      </c>
    </row>
  </sheetData>
  <dataValidations count="2">
    <dataValidation allowBlank="1" showInputMessage="1" showErrorMessage="1" sqref="E1" xr:uid="{5914219A-CB83-432D-936A-CC0CB6F3982A}"/>
    <dataValidation type="list" allowBlank="1" showInputMessage="1" showErrorMessage="1" sqref="E2:E9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7"/>
  <sheetViews>
    <sheetView tabSelected="1"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276.02118460647762</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34938</v>
      </c>
      <c r="E3" s="94" t="s">
        <v>39021</v>
      </c>
      <c r="F3" s="95">
        <v>45979.466886574075</v>
      </c>
      <c r="G3" s="96">
        <f ca="1">IFERROR(NOW()-F3,"")</f>
        <v>3.5015624998777639E-2</v>
      </c>
      <c r="H3" s="95">
        <v>45979.454513888886</v>
      </c>
      <c r="I3" s="113" t="str">
        <f>IFERROR(VLOOKUP(D3,DB!A:F,6,0),"")</f>
        <v>SCECO</v>
      </c>
      <c r="J3" s="113" t="str">
        <f>IFERROR(VLOOKUP(D3,DB!A:G,7,0),"")</f>
        <v>Vandalized</v>
      </c>
      <c r="K3" s="97" t="s">
        <v>39116</v>
      </c>
      <c r="L3" s="91" t="str">
        <f>IFERROR(VLOOKUP(D3,DB!A:I,9,0),"")</f>
        <v>Latis</v>
      </c>
    </row>
    <row r="4" spans="1:16" ht="15" customHeight="1">
      <c r="A4" s="113" t="s">
        <v>39117</v>
      </c>
      <c r="B4" s="113" t="str">
        <f>IFERROR(VLOOKUP(D4,DB!A:K,11,0),"")</f>
        <v>R4</v>
      </c>
      <c r="C4" s="93">
        <v>1</v>
      </c>
      <c r="D4" s="91" t="s">
        <v>32760</v>
      </c>
      <c r="E4" s="94" t="s">
        <v>39021</v>
      </c>
      <c r="F4" s="95">
        <v>45979.496400462966</v>
      </c>
      <c r="G4" s="96">
        <f ca="1">IFERROR(NOW()-F4,"")</f>
        <v>5.5017361082718708E-3</v>
      </c>
      <c r="H4" s="95">
        <v>45979.490763888891</v>
      </c>
      <c r="I4" s="113" t="str">
        <f>IFERROR(VLOOKUP(D4,DB!A:F,6,0),"")</f>
        <v>SCECO</v>
      </c>
      <c r="J4" s="113" t="str">
        <f>IFERROR(VLOOKUP(D4,DB!A:G,7,0),"")</f>
        <v>Weak</v>
      </c>
      <c r="K4" s="97" t="s">
        <v>39118</v>
      </c>
      <c r="L4" s="91" t="str">
        <f>IFERROR(VLOOKUP(D4,DB!A:I,9,0),"")</f>
        <v>Latis</v>
      </c>
    </row>
    <row r="5" spans="1:16" ht="15" customHeight="1">
      <c r="A5" s="113" t="s">
        <v>39119</v>
      </c>
      <c r="B5" s="113" t="str">
        <f>IFERROR(VLOOKUP(D5,DB!A:K,11,0),"")</f>
        <v>R4</v>
      </c>
      <c r="C5" s="93">
        <v>3</v>
      </c>
      <c r="D5" s="91" t="s">
        <v>29415</v>
      </c>
      <c r="E5" s="94" t="s">
        <v>39021</v>
      </c>
      <c r="F5" s="95">
        <v>45979.496296296296</v>
      </c>
      <c r="G5" s="96">
        <f ca="1">IFERROR(NOW()-F5,"")</f>
        <v>5.6059027774608694E-3</v>
      </c>
      <c r="H5" s="95">
        <v>45979.488391203704</v>
      </c>
      <c r="I5" s="113" t="str">
        <f>IFERROR(VLOOKUP(D5,DB!A:F,6,0),"")</f>
        <v>SCECO</v>
      </c>
      <c r="J5" s="113" t="str">
        <f>IFERROR(VLOOKUP(D5,DB!A:G,7,0),"")</f>
        <v>Dead</v>
      </c>
      <c r="K5" s="97" t="s">
        <v>39120</v>
      </c>
      <c r="L5" s="91" t="str">
        <f>IFERROR(VLOOKUP(D5,DB!A:I,9,0),"")</f>
        <v>Latis</v>
      </c>
    </row>
    <row r="6" spans="1:16" ht="15" customHeight="1">
      <c r="A6" s="113"/>
      <c r="B6" s="113" t="str">
        <f>IFERROR(VLOOKUP(D6,DB!A:K,11,0),"")</f>
        <v/>
      </c>
      <c r="C6" s="93"/>
      <c r="D6" s="91"/>
      <c r="E6" s="94"/>
      <c r="F6" s="95"/>
      <c r="G6" s="96">
        <f ca="1">IFERROR(NOW()-F6,"")</f>
        <v>45979.501902199074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45979.501902199074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45979.501902199074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45979.501902199074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45979.501902199074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45979.501902199074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45979.501902199074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45979.501902199074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45979.501902199074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45979.501902199074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45979.501902199074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45979.501902199074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45979.501902199074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45979.501902199074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45979.501902199074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45979.501902199074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45979.501902199074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45979.501902199074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45979.501902199074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45979.501902199074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45979.501902199074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45979.501902199074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45979.501902199074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45979.501902199074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45979.501902199074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45979.501902199074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45979.501902199074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45979.501902199074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45979.501902199074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45979.501902199074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45979.501902199074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45979.501902199074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45979.501902199074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45979.501902199074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45979.501902199074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45979.501902199074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45979.501902199074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45979.501902199074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45979.501902199074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45979.501902199074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45979.501902199074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45979.501902199074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45979.501902199074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45979.501902199074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45979.501902199074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45979.501902199074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45979.501902199074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45979.501902199074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45979.501902199074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45979.501902199074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45979.501902199074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45979.501902199074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45979.501902199074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45979.501902199074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45979.501902199074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45979.501902199074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45979.501902199074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45979.501902199074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45979.501902199074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45979.501902199074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45979.501902199074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45979.501902199074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45979.501902199074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45979.501902199074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45979.501902199074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45979.501902199074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45979.501902199074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45979.501902199074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45979.501902199074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45979.501902199074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45979.501902199074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45979.501902199074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45979.501902199074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45979.501902199074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45979.501902199074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45979.501902199074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45979.501902199074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45979.501902199074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45979.501902199074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45979.501902199074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45979.501902199074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45979.501902199074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45979.501902199074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45979.501902199074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45979.501902199074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45979.501902199074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45979.501902199074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45979.501902199074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45979.501902199074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45979.501902199074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45979.501902199074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45979.501902199074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45979.501902199074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45979.501902199074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45979.501902199074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45979.501902199074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45979.501902199074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45979.501902199074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45979.501902199074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45979.501902199074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45979.501902199074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45979.501902199074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45979.501902199074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45979.501902199074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45979.501902199074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45979.501902199074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45979.501902199074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45979.501902199074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45979.501902199074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45979.501902199074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45979.501902199074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45979.501902199074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45979.501902199074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45979.501902199074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45979.501902199074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45979.501902199074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45979.501902199074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45979.501902199074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45979.501902199074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45979.501902199074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45979.501902199074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45979.501902199074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45979.501902199074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45979.501902199074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45979.501902199074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45979.501902199074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45979.501902199074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45979.501902199074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45979.501902199074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45979.501902199074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45979.501902199074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45979.501902199074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45979.501902199074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45979.501902199074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45979.501902199074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45979.501902199074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45979.501902199074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45979.501902199074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45979.501902199074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45979.501902199074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45979.501902199074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45979.501902199074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45979.501902199074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45979.501902199074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45979.501902199074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45979.501902199074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45979.501902199074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45979.501902199074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45979.501902199074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45979.501902199074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45979.501902199074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45979.501902199074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45979.501902199074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45979.501902199074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45979.501902199074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45979.501902199074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45979.501902199074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45979.501902199074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45979.501902199074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45979.501902199074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45979.501902199074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45979.501902199074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45979.501902199074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45979.501902199074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45979.501902199074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45979.501902199074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45979.501902199074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45979.501902199074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45979.501902199074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45979.501902199074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45979.501902199074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45979.501902199074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45979.501902199074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45979.501902199074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45979.501902199074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45979.501902199074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45979.501902199074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45979.501902199074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45979.501902199074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45979.501902199074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45979.501902199074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45979.501902199074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45979.501902199074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45979.501902199074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45979.501902199074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45979.501902199074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45979.501902199074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45979.501902199074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45979.501902199074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45979.501902199074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45979.501902199074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45979.501902199074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45979.501902199074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45979.501902199074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45979.501902199074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45979.501902199074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45979.501902199074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45979.501902199074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45979.501902199074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45979.501902199074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45979.501902199074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45979.501902199074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45979.501902199074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45979.501902199074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45979.501902199074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45979.501902199074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45979.501902199074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45979.501902199074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45979.501902199074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45979.501902199074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45979.501902199074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45979.501902199074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45979.501902199074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45979.501902199074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45979.501902199074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45979.501902199074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45979.501902199074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45979.501902199074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45979.501902199074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45979.501902199074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45979.501902199074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45979.501902199074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45979.501902199074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45979.501902199074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45979.501902199074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45979.501902199074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45979.501902199074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45979.501902199074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45979.501902199074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45979.501902199074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45979.501902199074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45979.501902199074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45979.501902199074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45979.501902199074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45979.501902199074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45979.501902199074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45979.501902199074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45979.501902199074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45979.501902199074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45979.501902199074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45979.501902199074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45979.501902199074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45979.501902199074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45979.501902199074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45979.501902199074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45979.501902199074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45979.501902199074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45979.501902199074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45979.501902199074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45979.501902199074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45979.501902199074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45979.501902199074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45979.501902199074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45979.501902199074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45979.501902199074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45979.501902199074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45979.501902199074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45979.501902199074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45979.501902199074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45979.501902199074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45979.501902199074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45979.501902199074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45979.501902199074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45979.501902199074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45979.501902199074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45979.501902199074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45979.501902199074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45979.501902199074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45979.501902199074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45979.501902199074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45979.501902199074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45979.501902199074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45979.501902199074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45979.501902199074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45979.501902199074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45979.501902199074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45979.501902199074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45979.501902199074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45979.501902199074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45979.501902199074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45979.501902199074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45979.501902199074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45979.501902199074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45979.501902199074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45979.501902199074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45979.501902199074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45979.501902199074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45979.501902199074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45979.501902199074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45979.501902199074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45979.501902199074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45979.501902199074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45979.501902199074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45979.501902199074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45979.501902199074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45979.501902199074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45979.501902199074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45979.501902199074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45979.501902199074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45979.501902199074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45979.501902199074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45979.501902199074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45979.501902199074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45979.501902199074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45979.501902199074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45979.501902199074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45979.501902199074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45979.501902199074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45979.501902199074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45979.501902199074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45979.501902199074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45979.501902199074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45979.501902199074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45979.501902199074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45979.501902199074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45979.501902199074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45979.501902199074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45979.501902199074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45979.501902199074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45979.501902199074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45979.501902199074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45979.501902199074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45979.501902199074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45979.501902199074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45979.501902199074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45979.501902199074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45979.501902199074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45979.501902199074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45979.501902199074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45979.501902199074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45979.501902199074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45979.501902199074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45979.501902199074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45979.501902199074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45979.501902199074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45979.501902199074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45979.501902199074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45979.501902199074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45979.501902199074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45979.501902199074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45979.501902199074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45979.501902199074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45979.501902199074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45979.501902199074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45979.501902199074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45979.501902199074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45979.501902199074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45979.501902199074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45979.501902199074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45979.501902199074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45979.501902199074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45979.501902199074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45979.501902199074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45979.501902199074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45979.501902199074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45979.501902199074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45979.501902199074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45979.501902199074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45979.501902199074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45979.501902199074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45979.501902199074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45979.501902199074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45979.501902199074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45979.501902199074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45979.501902199074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45979.501902199074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45979.501902199074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45979.501902199074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45979.501902199074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45979.501902199074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45979.501902199074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45979.501902199074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45979.501902199074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45979.501902199074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45979.501902199074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45979.501902199074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45979.501902199074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45979.501902199074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45979.501902199074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45979.501902199074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45979.501902199074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45979.501902199074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45979.501902199074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45979.501902199074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45979.501902199074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45979.501902199074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45979.501902199074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45979.501902199074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45979.501902199074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45979.501902199074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45979.501902199074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45979.501902199074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45979.501902199074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45979.501902199074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45979.501902199074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45979.501902199074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45979.501902199074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45979.501902199074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45979.501902199074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45979.501902199074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45979.501902199074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45979.501902199074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45979.501902199074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45979.501902199074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45979.501902199074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45979.501902199074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45979.501902199074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45979.501902199074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45979.501902199074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45979.501902199074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45979.501902199074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45979.501902199074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45979.501902199074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45979.501902199074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45979.501902199074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45979.501902199074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45979.501902199074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45979.501902199074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45979.501902199074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45979.501902199074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45979.501902199074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45979.501902199074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45979.501902199074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45979.501902199074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45979.501902199074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45979.501902199074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45979.501902199074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45979.501902199074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45979.501902199074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45979.501902199074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45979.501902199074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45979.501902199074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45979.501902199074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45979.501902199074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45979.501902199074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45979.501902199074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45979.501902199074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45979.501902199074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45979.501902199074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45979.501902199074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45979.501902199074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45979.501902199074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45979.501902199074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45979.501902199074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45979.501902199074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45979.501902199074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45979.501902199074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45979.501902199074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45979.501902199074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45979.501902199074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45979.501902199074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45979.501902199074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45979.501902199074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45979.501902199074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45979.501902199074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45979.501902199074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45979.501902199074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45979.501902199074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45979.501902199074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45979.501902199074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45979.501902199074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45979.501902199074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45979.501902199074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45979.501902199074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45979.501902199074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45979.501902199074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45979.501902199074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45979.501902199074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45979.501902199074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45979.501902199074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45979.501902199074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45979.501902199074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45979.501902199074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45979.501902199074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45979.501902199074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45979.501902199074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45979.501902199074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45979.501902199074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45979.501902199074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45979.501902199074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45979.501902199074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45979.501902199074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45979.501902199074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45979.501902199074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45979.501902199074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45979.501902199074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45979.501902199074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45979.501902199074</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45979.501902199074</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45979.501902199074</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45979.501902199074</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45979.501902199074</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45979.501902199074</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45979.501902199074</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45979.501902199074</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45979.501902199074</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45979.501902199074</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45979.501902199074</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45979.501902199074</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45979.501902199074</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45979.501902199074</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45979.501902199074</v>
      </c>
      <c r="H507" s="95"/>
      <c r="I507" s="113" t="str">
        <f>IFERROR(VLOOKUP(D507,DB!A:F,6,0),"")</f>
        <v/>
      </c>
      <c r="J507" s="113" t="str">
        <f>IFERROR(VLOOKUP(D507,DB!A:G,7,0),"")</f>
        <v/>
      </c>
      <c r="K507" s="97"/>
      <c r="L507" s="91" t="str">
        <f>IFERROR(VLOOKUP(D507,DB!A:I,9,0),"")</f>
        <v/>
      </c>
    </row>
  </sheetData>
  <dataValidations count="2">
    <dataValidation allowBlank="1" showInputMessage="1" showErrorMessage="1" sqref="E1" xr:uid="{A4F81451-56CC-4543-9497-104C4E44EE4B}"/>
    <dataValidation type="list" allowBlank="1" showInputMessage="1" showErrorMessage="1" sqref="E2:E50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87.669842361108749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53.313025231480424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30.840791435184656</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5">
        <v>45977.514803240738</v>
      </c>
      <c r="G5" s="111">
        <f ca="1">IFERROR(NOW()-F5,"")</f>
        <v>1.9870989583359915</v>
      </c>
      <c r="H5" s="135">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11">
        <f ca="1">IFERROR(NOW()-F6,"")</f>
        <v>45979.501902199074</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45979.501902199074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45979.501902199074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45979.501902199074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45979.501902199074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45979.501902199074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45979.501902199074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45979.501902199074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45979.501902199074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45979.501902199074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45979.501902199074</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45979.501902199074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45979.501902199074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45979.501902199074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45979.501902199074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45979.501902199074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45979.501902199074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45979.501902199074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45979.501902199074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45979.501902199074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45979.501902199074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45979.501902199074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45979.501902199074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45979.501902199074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45979.501902199074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45979.501902199074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45979.501902199074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45979.501902199074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45979.501902199074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45979.501902199074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45979.501902199074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45979.501902199074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45979.501902199074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45979.501902199074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45979.501902199074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45979.501902199074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45979.501902199074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45979.501902199074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45979.501902199074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45979.501902199074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45979.501902199074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45979.501902199074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45979.501902199074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45979.501902199074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45979.501902199074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45979.501902199074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45979.501902199074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45979.501902199074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45979.501902199074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45979.501902199074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45979.501902199074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45979.501902199074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45979.501902199074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45979.501902199074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45979.501902199074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45979.501902199074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45979.501902199074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45979.501902199074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45979.501902199074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45979.501902199074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45979.501902199074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45979.501902199074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45979.501902199074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45979.501902199074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45979.501902199074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45979.501902199074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45979.501902199074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45979.501902199074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45979.501902199074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45979.501902199074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45979.501902199074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45979.501902199074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45979.501902199074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45979.501902199074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45979.501902199074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45979.501902199074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45979.501902199074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45979.501902199074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45979.501902199074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45979.501902199074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45979.501902199074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45979.501902199074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45979.501902199074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45979.501902199074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45979.501902199074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45979.501902199074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45979.501902199074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45979.501902199074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45979.501902199074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45979.501902199074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45979.501902199074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45979.501902199074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45979.501902199074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45979.501902199074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45979.501902199074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45979.501902199074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45979.501902199074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45979.501902199074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45979.501902199074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45979.501902199074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45979.501902199074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45979.501902199074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45979.501902199074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45979.501902199074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45979.501902199074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45979.501902199074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45979.501902199074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45979.501902199074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45979.501902199074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45979.501902199074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45979.501902199074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45979.501902199074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45979.501902199074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45979.501902199074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45979.501902199074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45979.501902199074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45979.501902199074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45979.501902199074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45979.501902199074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45979.501902199074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45979.501902199074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45979.501902199074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45979.501902199074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45979.501902199074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45979.501902199074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45979.501902199074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45979.501902199074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45979.501902199074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45979.501902199074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45979.501902199074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45979.501902199074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45979.501902199074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45979.501902199074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45979.501902199074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45979.501902199074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45979.501902199074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45979.501902199074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45979.501902199074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45979.501902199074</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45979.501902199074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45979.501902199074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45979.501902199074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45979.501902199074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45979.501902199074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45979.501902199074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45979.501902199074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45979.501902199074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45979.501902199074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45979.501902199074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45979.501902199074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45979.501902199074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45979.501902199074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45979.501902199074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45979.501902199074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45979.501902199074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45979.501902199074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45979.501902199074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45979.501902199074</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45979.501902199074</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45979.501902199074</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45979.501902199074</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45979.501902199074</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45979.501902199074</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45979.501902199074</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45979.501902199074</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45979.501902199074</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45979.501902199074</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0"/>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37390</v>
      </c>
      <c r="E2" s="109" t="s">
        <v>39021</v>
      </c>
      <c r="F2" s="121">
        <v>45979.422094907408</v>
      </c>
      <c r="G2" s="104">
        <f t="shared" ref="G2:G46" ca="1" si="0">IFERROR(NOW()-F2,"-")</f>
        <v>7.9807638889178634E-2</v>
      </c>
      <c r="H2" s="121">
        <v>45979.422094907408</v>
      </c>
      <c r="I2" s="119" t="str">
        <f>IFERROR(VLOOKUP(D2,DB!A:F,6,0),"")</f>
        <v>Generator-SG</v>
      </c>
      <c r="J2" s="119" t="str">
        <f>IFERROR(VLOOKUP(D2,DB!A:G,7,0),"")</f>
        <v>Vandalized</v>
      </c>
      <c r="K2" s="122" t="s">
        <v>39130</v>
      </c>
      <c r="L2" s="123" t="str">
        <f>IFERROR(VLOOKUP(D2,DB!A:I,9,0),"")</f>
        <v>Latis</v>
      </c>
    </row>
    <row r="3" spans="1:16382" ht="31.5" customHeight="1">
      <c r="A3" s="118"/>
      <c r="B3" s="119" t="str">
        <f>IFERROR(VLOOKUP(D3,DB!A:K,11,0),"")</f>
        <v>R6</v>
      </c>
      <c r="C3" s="120">
        <v>1</v>
      </c>
      <c r="D3" s="119" t="s">
        <v>33725</v>
      </c>
      <c r="E3" s="109" t="s">
        <v>39021</v>
      </c>
      <c r="F3" s="121">
        <v>45979.488298611112</v>
      </c>
      <c r="G3" s="104">
        <f t="shared" ca="1" si="0"/>
        <v>1.3603935185528826E-2</v>
      </c>
      <c r="H3" s="121">
        <v>45979.488298611112</v>
      </c>
      <c r="I3" s="119" t="str">
        <f>IFERROR(VLOOKUP(D3,DB!A:F,6,0),"")</f>
        <v>SCECO</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45979.501902546297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45979.501902546297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45979.501902546297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45979.501902546297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45979.501902546297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45979.501902546297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45979.501902546297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45979.501902546297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45979.501902546297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45979.501902546297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45979.501902546297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45979.501902546297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45979.501902546297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45979.501902546297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45979.501902546297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45979.501902546297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45979.501902546297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45979.501902546297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45979.501902546297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45979.501902546297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45979.501902546297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45979.501902546297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45979.501902546297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45979.501902546297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45979.501902546297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45979.501902546297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45979.501902546297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45979.501902546297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45979.501902546297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45979.501902546297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45979.501902546297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45979.501902546297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45979.501902546297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45979.501902546297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45979.501902546297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45979.501902546297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45979.501902546297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45979.501902546297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45979.501902546297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45979.501902546297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45979.501902546297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45979.501902546297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45979.501902546297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ref="G47:G80" ca="1" si="1">IFERROR(NOW()-F47,"-")</f>
        <v>45979.501902546297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45979.501902546297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45979.501902546297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45979.501902546297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45979.501902546297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45979.501902546297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45979.501902546297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45979.501902546297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45979.501902546297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45979.501902546297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45979.501902546297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45979.501902546297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45979.501902546297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45979.501902546297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45979.501902546297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45979.501902546297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45979.501902546297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45979.501902546297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45979.501902546297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45979.501902546297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45979.501902546297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45979.501902546297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45979.501902546297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45979.501902546297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45979.501902546297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45979.501902546297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45979.501902546297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45979.501902546297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45979.501902546297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45979.501902546297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45979.501902546297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45979.501902546297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45979.501902546297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45979.501902546297</v>
      </c>
      <c r="H80" s="121"/>
      <c r="I80" s="119" t="str">
        <f>IFERROR(VLOOKUP(D80,DB!A:F,6,0),"")</f>
        <v/>
      </c>
      <c r="J80" s="119" t="str">
        <f>IFERROR(VLOOKUP(D80,DB!A:G,7,0),"")</f>
        <v/>
      </c>
      <c r="K80" s="122"/>
      <c r="L80" s="123" t="str">
        <f>IFERROR(VLOOKUP(D80,DB!A:I,9,0),"")</f>
        <v/>
      </c>
    </row>
  </sheetData>
  <dataValidations count="2">
    <dataValidation allowBlank="1" showInputMessage="1" showErrorMessage="1" sqref="E1" xr:uid="{9E1BC488-8814-4F8A-8DBE-742B3278AB71}"/>
    <dataValidation type="list" allowBlank="1" showInputMessage="1" showErrorMessage="1" sqref="E2:E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2025-11-18T09:02:48Z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