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466" documentId="120_S{2AC9BD13-BADA-5192-A53E-5A8FF88502F6}" xr6:coauthVersionLast="47" xr6:coauthVersionMax="47" xr10:uidLastSave="{E2B8C8D4-314D-48EC-AA7A-31D5E0711CAB}"/>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2" i="3"/>
  <c r="G3" i="4"/>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3" i="9"/>
  <c r="G3" i="9"/>
  <c r="I3" i="9"/>
  <c r="J3" i="9"/>
  <c r="L3" i="9"/>
  <c r="B4" i="9"/>
  <c r="G4" i="9"/>
  <c r="I4" i="9"/>
  <c r="J4" i="9"/>
  <c r="L4"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G2" i="1"/>
  <c r="B5" i="5"/>
  <c r="G5" i="5"/>
  <c r="I5" i="5"/>
  <c r="J5" i="5"/>
  <c r="L5"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6"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2" i="9"/>
  <c r="G2" i="9"/>
  <c r="I2" i="9"/>
  <c r="J2" i="9"/>
  <c r="L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<sst xmlns="http://schemas.openxmlformats.org/spreadsheetml/2006/main" count="180293" uniqueCount="39131">
  <si>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</si>
  <si>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</si>
  <si>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</si>
  <si>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</si>
  <si>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</si>
  <si>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</si>
  <si>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</si>
  <si>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</si>
  <si>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</si>
  <si>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</si>
  <si>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</si>
  <si>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</si>
  <si>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</si>
  <si>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</si>
  <si>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</si>
  <si>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</si>
  <si>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</si>
  <si>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</si>
  <si>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</si>
  <si>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</si>
  <si>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</si>
  <si>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</si>
  <si>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</si>
  <si>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</si>
  <si>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</si>
  <si>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</si>
  <si>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</si>
  <si>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</si>
  <si>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</si>
  <si>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</si>
  <si>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</si>
  <si>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</si>
  <si>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</si>
  <si>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</si>
  <si>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</si>
  <si>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</si>
  <si>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</si>
  <si>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</si>
  <si>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</si>
  <si>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</si>
  <si>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</si>
  <si>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</si>
  <si>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</si>
  <si>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</si>
  <si>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</si>
  <si>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</si>
  <si>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</si>
  <si>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</si>
  <si>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</si>
  <si>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</si>
  <si>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</si>
  <si>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</si>
  <si>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</si>
  <si>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</si>
  <si>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</si>
  <si>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</si>
  <si>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</si>
  <si>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</si>
  <si>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</si>
  <si>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</si>
  <si>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</si>
  <si>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</si>
  <si>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</si>
  <si>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</si>
  <si>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</si>
  <si>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</si>
  <si>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</si>
  <si>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</si>
  <si>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</si>
  <si>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</si>
  <si>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</si>
  <si>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</si>
  <si>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</si>
  <si>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</si>
  <si>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</si>
  <si>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</si>
  <si>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</si>
  <si>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</si>
  <si>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</si>
  <si>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</si>
  <si>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</si>
  <si>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</si>
  <si>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</si>
  <si>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</si>
  <si>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</si>
  <si>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</si>
  <si>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</si>
  <si>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</si>
  <si>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</si>
  <si>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</si>
  <si>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</si>
  <si>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</si>
  <si>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</si>
  <si>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</si>
  <si>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</si>
  <si>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</si>
  <si>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</si>
  <si>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</si>
  <si>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</si>
  <si>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</si>
  <si>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</si>
  <si>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</si>
  <si>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</si>
  <si>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</si>
  <si>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</si>
  <si>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</si>
  <si>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</si>
  <si>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</si>
  <si>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</si>
  <si>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</si>
  <si>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</si>
  <si>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</si>
  <si>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</si>
  <si>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</si>
  <si>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</si>
  <si>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</si>
  <si>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</si>
  <si>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</si>
  <si>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</si>
  <si>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</si>
  <si>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</si>
  <si>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</si>
  <si>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</si>
  <si>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</si>
  <si>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</si>
  <si>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</si>
  <si>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</si>
  <si>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</si>
  <si>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</si>
  <si>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</si>
  <si>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</si>
  <si>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</si>
  <si>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</si>
  <si>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</si>
  <si>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</si>
  <si>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</si>
  <si>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</si>
  <si>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</si>
  <si>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</si>
  <si>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</si>
  <si>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</si>
  <si>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</si>
  <si>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</si>
  <si>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</si>
  <si>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</si>
  <si>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</si>
  <si>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</si>
  <si>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</si>
  <si>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</si>
  <si>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</si>
  <si>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</si>
  <si>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</si>
  <si>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</si>
  <si>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</si>
  <si>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</si>
  <si>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</si>
  <si>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</si>
  <si>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</si>
  <si>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</si>
  <si>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</si>
  <si>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</si>
  <si>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</si>
  <si>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</si>
  <si>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</si>
  <si>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</si>
  <si>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</si>
  <si>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</si>
  <si>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</si>
  <si>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</si>
  <si>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</si>
  <si>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</si>
  <si>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</si>
  <si>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</si>
  <si>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</si>
  <si>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</si>
  <si>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</si>
  <si>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</si>
  <si>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</si>
  <si>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</si>
  <si>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</si>
  <si>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</si>
  <si>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</si>
  <si>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</si>
  <si>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</si>
  <si>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</si>
  <si>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</si>
  <si>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</si>
  <si>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</si>
  <si>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</si>
  <si>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</si>
  <si>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</si>
  <si>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</si>
  <si>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</si>
  <si>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</si>
  <si>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</si>
  <si>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</si>
  <si>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</si>
  <si>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</si>
  <si>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</si>
  <si>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</si>
  <si>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</si>
  <si>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</si>
  <si>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</si>
  <si>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</si>
  <si>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</si>
  <si>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</si>
  <si>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</si>
  <si>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</si>
  <si>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</si>
  <si>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</si>
  <si>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</si>
  <si>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</si>
  <si>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</si>
  <si>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</si>
  <si>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</si>
  <si>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</si>
  <si>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</si>
  <si>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</si>
  <si>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</si>
  <si>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</si>
  <si>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</si>
  <si>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</si>
  <si>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</si>
  <si>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</si>
  <si>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</si>
  <si>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</si>
  <si>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</si>
  <si>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</si>
  <si>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</si>
  <si>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</si>
  <si>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</si>
  <si>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</si>
  <si>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</si>
  <si>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</si>
  <si>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</si>
  <si>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</si>
  <si>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</si>
  <si>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</si>
  <si>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</si>
  <si>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</si>
  <si>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</si>
  <si>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</si>
  <si>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</si>
  <si>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</si>
  <si>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</si>
  <si>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</si>
  <si>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</si>
  <si>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</si>
  <si>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</si>
  <si>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</si>
  <si>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</si>
  <si>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</si>
  <si>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</si>
  <si>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</si>
  <si>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</si>
  <si>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</si>
  <si>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</si>
  <si>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</si>
  <si>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</si>
  <si>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</si>
  <si>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</si>
  <si>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</si>
  <si>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</si>
  <si>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</si>
  <si>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</si>
  <si>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</si>
  <si>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</si>
  <si>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</si>
  <si>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</si>
  <si>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</si>
  <si>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</si>
  <si>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</si>
  <si>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</si>
  <si>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</si>
  <si>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</si>
  <si>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</si>
  <si>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</si>
  <si>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</si>
  <si>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</si>
  <si>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</si>
  <si>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</si>
  <si>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</si>
  <si>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</si>
  <si>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</si>
  <si>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</si>
  <si>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</si>
  <si>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</si>
  <si>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</si>
  <si>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</si>
  <si>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</si>
  <si>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</si>
  <si>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</si>
  <si>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</si>
  <si>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</si>
  <si>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</si>
  <si>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</si>
  <si>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</si>
  <si>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</si>
  <si>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</si>
  <si>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</si>
  <si>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</si>
  <si>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</si>
  <si>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</si>
  <si>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</si>
  <si>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</si>
  <si>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</si>
  <si>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</si>
  <si>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</si>
  <si>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</si>
  <si>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</si>
  <si>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</si>
  <si>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</si>
  <si>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</si>
  <si>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</si>
  <si>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</si>
  <si>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</si>
  <si>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</si>
  <si>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</si>
  <si>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</si>
  <si>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</si>
  <si>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</si>
  <si>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</si>
  <si>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</si>
  <si>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</si>
  <si>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</si>
  <si>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</si>
  <si>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</si>
  <si>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</si>
  <si>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</si>
  <si>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</si>
  <si>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</si>
  <si>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</si>
  <si>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</si>
  <si>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</si>
  <si>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</si>
  <si>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</si>
  <si>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</si>
  <si>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</si>
  <si>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</si>
  <si>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</si>
  <si>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</si>
  <si>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</si>
  <si>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</si>
  <si>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</si>
  <si>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</si>
  <si>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</si>
  <si>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</si>
  <si>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</si>
  <si>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</si>
  <si>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</si>
  <si>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</si>
  <si>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</si>
  <si>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</si>
  <si>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</si>
  <si>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</si>
  <si>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</si>
  <si>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</si>
  <si>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</si>
  <si>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</si>
  <si>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</si>
  <si>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</si>
  <si>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</si>
  <si>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</si>
  <si>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</si>
  <si>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</si>
  <si>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</si>
  <si>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</si>
  <si>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</si>
  <si>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</si>
  <si>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</si>
  <si>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</si>
  <si>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</si>
  <si>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</si>
  <si>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</si>
  <si>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</si>
  <si>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</si>
  <si>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</si>
  <si>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</si>
  <si>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</si>
  <si>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</si>
  <si>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</si>
  <si>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</si>
  <si>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</si>
  <si>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</si>
  <si>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</si>
  <si>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</si>
  <si>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</si>
  <si>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</si>
  <si>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</si>
  <si>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</si>
  <si>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</si>
  <si>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</si>
  <si>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</si>
  <si>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</si>
  <si>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</si>
  <si>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</si>
  <si>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</si>
  <si>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</si>
  <si>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</si>
  <si>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</si>
  <si>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</si>
  <si>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</si>
  <si>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</si>
  <si>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</si>
  <si>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</si>
  <si>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</si>
  <si>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</si>
  <si>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</si>
  <si>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</si>
  <si>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</si>
  <si>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</si>
  <si>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</si>
  <si>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</si>
  <si>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</si>
  <si>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</si>
  <si>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</si>
  <si>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</si>
  <si>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</si>
  <si>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</si>
  <si>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</si>
  <si>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</si>
  <si>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</si>
  <si>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</si>
  <si>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</si>
  <si>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</si>
  <si>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</si>
  <si>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</si>
  <si>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</si>
  <si>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</si>
  <si>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</si>
  <si>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</si>
  <si>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</si>
  <si>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</si>
  <si>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</si>
  <si>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</si>
  <si>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</si>
  <si>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</si>
  <si>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</si>
  <si>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</si>
  <si>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</si>
  <si>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</si>
  <si>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</si>
  <si>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</si>
  <si>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</si>
  <si>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</si>
  <si>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</si>
  <si>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</si>
  <si>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</si>
  <si>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</si>
  <si>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</si>
  <si>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</si>
  <si>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</si>
  <si>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</si>
  <si>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</si>
  <si>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</si>
  <si>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</si>
  <si>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</si>
  <si>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</si>
  <si>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</si>
  <si>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</si>
  <si>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</si>
  <si>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</si>
  <si>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</si>
  <si>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</si>
  <si>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</si>
  <si>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</si>
  <si>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</si>
  <si>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</si>
  <si>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</si>
  <si>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</si>
  <si>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</si>
  <si>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</si>
  <si>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</si>
  <si>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</si>
  <si>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</si>
  <si>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</si>
  <si>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</si>
  <si>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</si>
  <si>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</si>
  <si>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</si>
  <si>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</si>
  <si>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</si>
  <si>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</si>
  <si>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</si>
  <si>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</si>
  <si>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</si>
  <si>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</si>
  <si>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</si>
  <si>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</si>
  <si>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</si>
  <si>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</si>
  <si>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</si>
  <si>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</si>
  <si>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</si>
  <si>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</si>
  <si>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</si>
  <si>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</si>
  <si>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</si>
  <si>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</si>
  <si>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</si>
  <si>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</si>
  <si>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</si>
  <si>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</si>
  <si>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</si>
  <si>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</si>
  <si>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</si>
  <si>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</si>
  <si>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</si>
  <si>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</si>
  <si>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</si>
  <si>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</si>
  <si>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</si>
  <si>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</si>
  <si>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</si>
  <si>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</si>
  <si>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</si>
  <si>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</si>
  <si>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</si>
  <si>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</si>
  <si>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</si>
  <si>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</si>
  <si>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</si>
  <si>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</si>
  <si>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</si>
  <si>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</si>
  <si>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</si>
  <si>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</si>
  <si>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</si>
  <si>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</si>
  <si>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</si>
  <si>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</si>
  <si>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</si>
  <si>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</si>
  <si>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</si>
  <si>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</si>
  <si>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</si>
  <si>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</si>
  <si>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</si>
  <si>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</si>
  <si>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</si>
  <si>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</si>
  <si>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</si>
  <si>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</si>
  <si>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</si>
  <si>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</si>
  <si>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</si>
  <si>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</si>
  <si>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</si>
  <si>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</si>
  <si>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</si>
  <si>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</si>
  <si>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</si>
  <si>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</si>
  <si>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</si>
  <si>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</si>
  <si>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</si>
  <si>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</si>
  <si>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</si>
  <si>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</si>
  <si>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</si>
  <si>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</si>
  <si>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</si>
  <si>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</si>
  <si>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</si>
  <si>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</si>
  <si>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</si>
  <si>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</si>
  <si>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</si>
  <si>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</si>
  <si>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</si>
  <si>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</si>
  <si>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</si>
  <si>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</si>
  <si>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</si>
  <si>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</si>
  <si>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</si>
  <si>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</si>
  <si>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</si>
  <si>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</si>
  <si>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</si>
  <si>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</si>
  <si>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</si>
  <si>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</si>
  <si>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</si>
  <si>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</si>
  <si>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</si>
  <si>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</si>
  <si>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</si>
  <si>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</si>
  <si>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</si>
  <si>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</si>
  <si>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</si>
  <si>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</si>
  <si>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</si>
  <si>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</si>
  <si>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</si>
  <si>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</si>
  <si>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</si>
  <si>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</si>
  <si>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</si>
  <si>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</si>
  <si>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</si>
  <si>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</si>
  <si>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</si>
  <si>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</si>
  <si>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</si>
  <si>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</si>
  <si>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</si>
  <si>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</si>
  <si>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</si>
  <si>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</si>
  <si>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</si>
  <si>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</si>
  <si>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</si>
  <si>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</si>
  <si>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</si>
  <si>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</si>
  <si>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</si>
  <si>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</si>
  <si>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</si>
  <si>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</si>
  <si>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</si>
  <si>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</si>
  <si>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</si>
  <si>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</si>
  <si>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</si>
  <si>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</si>
  <si>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</si>
  <si>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</si>
  <si>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</si>
  <si>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</si>
  <si>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</si>
  <si>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</si>
  <si>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</si>
  <si>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</si>
  <si>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</si>
  <si>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</si>
  <si>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</si>
  <si>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</si>
  <si>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</si>
  <si>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</si>
  <si>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</si>
  <si>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</si>
  <si>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</si>
  <si>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</si>
  <si>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</si>
  <si>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</si>
  <si>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</si>
  <si>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</si>
  <si>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</si>
  <si>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</si>
  <si>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</si>
  <si>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</si>
  <si>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</si>
  <si>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</si>
  <si>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</si>
  <si>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</si>
  <si>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</si>
  <si>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</si>
  <si>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</si>
  <si>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</si>
  <si>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</si>
  <si>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</si>
  <si>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</si>
  <si>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</si>
  <si>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</si>
  <si>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</si>
  <si>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</si>
  <si>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</si>
  <si>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</si>
  <si>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</si>
  <si>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</si>
  <si>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</si>
  <si>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</si>
  <si>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</si>
  <si>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</si>
  <si>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</si>
  <si>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</si>
  <si>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</si>
  <si>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</si>
  <si>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</si>
  <si>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</si>
  <si>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</si>
  <si>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</si>
  <si>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</si>
  <si>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</si>
  <si>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</si>
  <si>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</si>
  <si>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</si>
  <si>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</si>
  <si>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</si>
  <si>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</si>
  <si>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</si>
  <si>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</si>
  <si>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</si>
  <si>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</si>
  <si>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</si>
  <si>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</si>
  <si>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</si>
  <si>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</si>
  <si>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</si>
  <si>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</si>
  <si>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</si>
  <si>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</si>
  <si>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</si>
  <si>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</si>
  <si>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</si>
  <si>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</si>
  <si>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</si>
  <si>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</si>
  <si>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</si>
  <si>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</si>
  <si>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</si>
  <si>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</si>
  <si>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</si>
  <si>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</si>
  <si>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</si>
  <si>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</si>
  <si>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</si>
  <si>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</si>
  <si>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</si>
  <si>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</si>
  <si>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</si>
  <si>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</si>
  <si>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</si>
  <si>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</si>
  <si>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</si>
  <si>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</si>
  <si>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</si>
  <si>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</si>
  <si>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</si>
  <si>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</si>
  <si>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</si>
  <si>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</si>
  <si>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</si>
  <si>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</si>
  <si>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</si>
  <si>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</si>
  <si>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</si>
  <si>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</si>
  <si>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</si>
  <si>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</si>
  <si>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</si>
  <si>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</si>
  <si>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</si>
  <si>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</si>
  <si>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</si>
  <si>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</si>
  <si>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</si>
  <si>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</si>
  <si>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</si>
  <si>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</si>
  <si>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</si>
  <si>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</si>
  <si>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</si>
  <si>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</si>
  <si>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</si>
  <si>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</si>
  <si>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</si>
  <si>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</si>
  <si>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</si>
  <si>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</si>
  <si>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</si>
  <si>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</si>
  <si>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</si>
  <si>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</si>
  <si>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</si>
  <si>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</si>
  <si>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</si>
  <si>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</si>
  <si>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</si>
  <si>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</si>
  <si>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</si>
  <si>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</si>
  <si>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</si>
  <si>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</si>
  <si>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</si>
  <si>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</si>
  <si>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</si>
  <si>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</si>
  <si>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</si>
  <si>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</si>
  <si>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</si>
  <si>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</si>
  <si>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</si>
  <si>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</si>
  <si>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</si>
  <si>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</si>
  <si>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</si>
  <si>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</si>
  <si>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</si>
  <si>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</si>
  <si>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</si>
  <si>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</si>
  <si>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</si>
  <si>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</si>
  <si>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</si>
  <si>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</si>
  <si>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</si>
  <si>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</si>
  <si>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</si>
  <si>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</si>
  <si>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</si>
  <si>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</si>
  <si>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</si>
  <si>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</si>
  <si>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</si>
  <si>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</si>
  <si>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</si>
  <si>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</si>
  <si>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</si>
  <si>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</si>
  <si>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</si>
  <si>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</si>
  <si>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</si>
  <si>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</si>
  <si>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</si>
  <si>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</si>
  <si>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</si>
  <si>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</si>
  <si>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</si>
  <si>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</si>
  <si>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</si>
  <si>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</si>
  <si>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</si>
  <si>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</si>
  <si>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</si>
  <si>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</si>
  <si>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</si>
  <si>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</si>
  <si>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</si>
  <si>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</si>
  <si>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</si>
  <si>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</si>
  <si>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</si>
  <si>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</si>
  <si>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</si>
  <si>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</si>
  <si>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</si>
  <si>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</si>
  <si>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</si>
  <si>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</si>
  <si>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</si>
  <si>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</si>
  <si>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</si>
  <si>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</si>
  <si>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</si>
  <si>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</si>
  <si>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</si>
  <si>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</si>
  <si>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</si>
  <si>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</si>
  <si>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</si>
  <si>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</si>
  <si>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</si>
  <si>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</si>
  <si>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</si>
  <si>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</si>
  <si>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</si>
  <si>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</si>
  <si>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</si>
  <si>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</si>
  <si>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</si>
  <si>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</si>
  <si>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</si>
  <si>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</si>
  <si>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</si>
  <si>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</si>
  <si>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</si>
  <si>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</si>
  <si>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</si>
  <si>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</si>
  <si>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</si>
  <si>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</si>
  <si>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</si>
  <si>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</si>
  <si>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</si>
  <si>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</si>
  <si>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</si>
  <si>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</si>
  <si>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</si>
  <si>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</si>
  <si>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</si>
  <si>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</si>
  <si>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</si>
  <si>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</si>
  <si>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</si>
  <si>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</si>
  <si>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</si>
  <si>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</si>
  <si>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</si>
  <si>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</si>
  <si>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</si>
  <si>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</si>
  <si>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</si>
  <si>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</si>
  <si>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</si>
  <si>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</si>
  <si>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</si>
  <si>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</si>
  <si>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</si>
  <si>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</si>
  <si>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</si>
  <si>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</si>
  <si>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</si>
  <si>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</si>
  <si>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</si>
  <si>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</si>
  <si>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</si>
  <si>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</si>
  <si>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</si>
  <si>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</si>
  <si>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</si>
  <si>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</si>
  <si>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</si>
  <si>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</si>
  <si>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</si>
  <si>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</si>
  <si>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</si>
  <si>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</si>
  <si>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</si>
  <si>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</si>
  <si>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</si>
  <si>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</si>
  <si>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</si>
  <si>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</si>
  <si>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</si>
  <si>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</si>
  <si>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</si>
  <si>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</si>
  <si>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</si>
  <si>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</si>
  <si>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</si>
  <si>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</si>
  <si>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</si>
  <si>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</si>
  <si>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</si>
  <si>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</si>
  <si>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</si>
  <si>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</si>
  <si>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</si>
  <si>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</si>
  <si>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</si>
  <si>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</si>
  <si>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</si>
  <si>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</si>
  <si>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</si>
  <si>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</si>
  <si>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</si>
  <si>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</si>
  <si>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</si>
  <si>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</si>
  <si>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</si>
  <si>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</si>
  <si>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</si>
  <si>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</si>
  <si>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</si>
  <si>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</si>
  <si>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</si>
  <si>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</si>
  <si>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</si>
  <si>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</si>
  <si>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</si>
  <si>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</si>
  <si>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</si>
  <si>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</si>
  <si>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</si>
  <si>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</si>
  <si>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</si>
  <si>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</si>
  <si>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</si>
  <si>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</si>
  <si>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</si>
  <si>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</si>
  <si>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</si>
  <si>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</si>
  <si>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</si>
  <si>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</si>
  <si>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</si>
  <si>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</si>
  <si>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</si>
  <si>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</si>
  <si>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</si>
  <si>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</si>
  <si>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</si>
  <si>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</si>
  <si>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</si>
  <si>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</si>
  <si>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</si>
  <si>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</si>
  <si>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</si>
  <si>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</si>
  <si>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</si>
  <si>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</si>
  <si>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</si>
  <si>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</si>
  <si>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</si>
  <si>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</si>
  <si>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</si>
  <si>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</si>
  <si>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</si>
  <si>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</si>
  <si>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</si>
  <si>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</si>
  <si>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</si>
  <si>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</si>
  <si>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</si>
  <si>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</si>
  <si>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</si>
  <si>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</si>
  <si>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</si>
  <si>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</si>
  <si>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</si>
  <si>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</si>
  <si>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</si>
  <si>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</si>
  <si>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</si>
  <si>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</si>
  <si>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</si>
  <si>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</si>
  <si>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</si>
  <si>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</si>
  <si>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</si>
  <si>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</si>
  <si>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</si>
  <si>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</si>
  <si>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</si>
  <si>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</si>
  <si>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</si>
  <si>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</si>
  <si>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</si>
  <si>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</si>
  <si>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</si>
  <si>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</si>
  <si>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</si>
  <si>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</si>
  <si>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</si>
  <si>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</si>
  <si>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</si>
  <si>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</si>
  <si>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</si>
  <si>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</si>
  <si>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</si>
  <si>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</si>
  <si>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</si>
  <si>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</si>
  <si>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</si>
  <si>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</si>
  <si>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</si>
  <si>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</si>
  <si>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</si>
  <si>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</si>
  <si>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</si>
  <si>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</si>
  <si>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</si>
  <si>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</si>
  <si>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</si>
  <si>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</si>
  <si>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</si>
  <si>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</si>
  <si>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</si>
  <si>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</si>
  <si>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</si>
  <si>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</si>
  <si>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</si>
  <si>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</si>
  <si>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</si>
  <si>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</si>
  <si>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</si>
  <si>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</si>
  <si>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</si>
  <si>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</si>
  <si>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</si>
  <si>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</si>
  <si>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</si>
  <si>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</si>
  <si>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</si>
  <si>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</si>
  <si>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</si>
  <si>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</si>
  <si>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</si>
  <si>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</si>
  <si>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</si>
  <si>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</si>
  <si>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</si>
  <si>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</si>
  <si>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</si>
  <si>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</si>
  <si>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</si>
  <si>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</si>
  <si>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</si>
  <si>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</si>
  <si>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</si>
  <si>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</si>
  <si>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</si>
  <si>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</si>
  <si>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</si>
  <si>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</si>
  <si>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</si>
  <si>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</si>
  <si>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</si>
  <si>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</si>
  <si>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</si>
  <si>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</si>
  <si>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</si>
  <si>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</si>
  <si>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</si>
  <si>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</si>
  <si>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</si>
  <si>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</si>
  <si>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</si>
  <si>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</si>
  <si>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</si>
  <si>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</si>
  <si>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</si>
  <si>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</si>
  <si>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</si>
  <si>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</si>
  <si>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</si>
  <si>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</si>
  <si>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</si>
  <si>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</si>
  <si>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</si>
  <si>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</si>
  <si>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</si>
  <si>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</si>
  <si>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</si>
  <si>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</si>
  <si>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</si>
  <si>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</si>
  <si>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</si>
  <si>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</si>
  <si>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</si>
  <si>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</si>
  <si>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</si>
  <si>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</si>
  <si>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</si>
  <si>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</si>
  <si>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</si>
  <si>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</si>
  <si>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</si>
  <si>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</si>
  <si>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</si>
  <si>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</si>
  <si>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</si>
  <si>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</si>
  <si>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</si>
  <si>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</si>
  <si>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</si>
  <si>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</si>
  <si>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</si>
  <si>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</si>
  <si>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</si>
  <si>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</si>
  <si>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</si>
  <si>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</si>
  <si>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</si>
  <si>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</si>
  <si>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</si>
  <si>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</si>
  <si>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</si>
  <si>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</si>
  <si>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</si>
  <si>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</si>
  <si>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</si>
  <si>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</si>
  <si>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</si>
  <si>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</si>
  <si>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</si>
  <si>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</si>
  <si>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</si>
  <si>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</si>
  <si>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</si>
  <si>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</si>
  <si>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</si>
  <si>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</si>
  <si>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</si>
  <si>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</si>
  <si>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</si>
  <si>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</si>
  <si>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</si>
  <si>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</si>
  <si>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</si>
  <si>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</si>
  <si>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</si>
  <si>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</si>
  <si>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</si>
  <si>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</si>
  <si>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</si>
  <si>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</si>
  <si>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</si>
  <si>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</si>
  <si>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</si>
  <si>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</si>
  <si>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</si>
  <si>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</si>
  <si>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</si>
  <si>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</si>
  <si>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</si>
  <si>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</si>
  <si>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</si>
  <si>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</si>
  <si>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</si>
  <si>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</si>
  <si>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</si>
  <si>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</si>
  <si>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</si>
  <si>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</si>
  <si>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</si>
  <si>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</si>
  <si>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</si>
  <si>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</si>
  <si>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</si>
  <si>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</si>
  <si>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</si>
  <si>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</si>
  <si>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</si>
  <si>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</si>
  <si>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</si>
  <si>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</si>
  <si>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</si>
  <si>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</si>
  <si>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</si>
  <si>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</si>
  <si>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</si>
  <si>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</si>
  <si>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</si>
  <si>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</si>
  <si>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</si>
  <si>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</si>
  <si>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</si>
  <si>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</si>
  <si>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</si>
  <si>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</si>
  <si>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</si>
  <si>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</si>
  <si>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</si>
  <si>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</si>
  <si>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</si>
  <si>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</si>
  <si>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</si>
  <si>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</si>
  <si>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</si>
  <si>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</si>
  <si>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</si>
  <si>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</si>
  <si>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</si>
  <si>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</si>
  <si>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</si>
  <si>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</si>
  <si>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</si>
  <si>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</si>
  <si>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</si>
  <si>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</si>
  <si>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</si>
  <si>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</si>
  <si>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</si>
  <si>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</si>
  <si>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</si>
  <si>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</si>
  <si>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</si>
  <si>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</si>
  <si>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</si>
  <si>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</si>
  <si>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</si>
  <si>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</si>
  <si>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</si>
  <si>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</si>
  <si>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</si>
  <si>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</si>
  <si>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</si>
  <si>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</si>
  <si>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</si>
  <si>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</si>
  <si>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</si>
  <si>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</si>
  <si>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</si>
  <si>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</si>
  <si>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</si>
  <si>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</si>
  <si>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</si>
  <si>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</si>
  <si>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</si>
  <si>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</si>
  <si>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</si>
  <si>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</si>
  <si>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</si>
  <si>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</si>
  <si>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</si>
  <si>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</si>
  <si>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</si>
  <si>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</si>
  <si>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</si>
  <si>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</si>
  <si>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</si>
  <si>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</si>
  <si>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</si>
  <si>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</si>
  <si>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</si>
  <si>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</si>
  <si>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</si>
  <si>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</si>
  <si>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</si>
  <si>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</si>
  <si>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</si>
  <si>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</si>
  <si>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</si>
  <si>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</si>
  <si>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</si>
  <si>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</si>
  <si>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</si>
  <si>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</si>
  <si>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</si>
  <si>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</si>
  <si>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</si>
  <si>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</si>
  <si>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</si>
  <si>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</si>
  <si>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</si>
  <si>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</si>
  <si>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</si>
  <si>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</si>
  <si>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</si>
  <si>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</si>
  <si>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</si>
  <si>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</si>
  <si>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</si>
  <si>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</si>
  <si>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</si>
  <si>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</si>
  <si>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</si>
  <si>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</si>
  <si>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</si>
  <si>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</si>
  <si>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</si>
  <si>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</si>
  <si>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</si>
  <si>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</si>
  <si>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</si>
  <si>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</si>
  <si>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</si>
  <si>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</si>
  <si>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</si>
  <si>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</si>
  <si>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</si>
  <si>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</si>
  <si>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</si>
  <si>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</si>
  <si>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</si>
  <si>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</si>
  <si>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</si>
  <si>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</si>
  <si>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</si>
  <si>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</si>
  <si>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</si>
  <si>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</si>
  <si>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</si>
  <si>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</si>
  <si>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</si>
  <si>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</si>
  <si>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</si>
  <si>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</si>
  <si>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</si>
  <si>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</si>
  <si>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</si>
  <si>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</si>
  <si>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</si>
  <si>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</si>
  <si>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</si>
  <si>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</si>
  <si>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</si>
  <si>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</si>
  <si>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</si>
  <si>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</si>
  <si>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</si>
  <si>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</si>
  <si>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</si>
  <si>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</si>
  <si>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</si>
  <si>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</si>
  <si>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</si>
  <si>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</si>
  <si>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</si>
  <si>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</si>
  <si>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</si>
  <si>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</si>
  <si>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</si>
  <si>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</si>
  <si>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</si>
  <si>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</si>
  <si>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</si>
  <si>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</si>
  <si>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</si>
  <si>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</si>
  <si>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</si>
  <si>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</si>
  <si>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</si>
  <si>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</si>
  <si>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</si>
  <si>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</si>
  <si>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</si>
  <si>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</si>
  <si>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</si>
  <si>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</si>
  <si>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</si>
  <si>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</si>
  <si>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</si>
  <si>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</si>
  <si>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</si>
  <si>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</si>
  <si>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</si>
  <si>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</si>
  <si>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</si>
  <si>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</si>
  <si>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</si>
  <si>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</si>
  <si>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</si>
  <si>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</si>
  <si>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</si>
  <si>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</si>
  <si>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</si>
  <si>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</si>
  <si>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</si>
  <si>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</si>
  <si>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</si>
  <si>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</si>
  <si>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</si>
  <si>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</si>
  <si>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</si>
  <si>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</si>
  <si>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</si>
  <si>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</si>
  <si>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</si>
  <si>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</si>
  <si>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</si>
  <si>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</si>
  <si>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</si>
  <si>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</si>
  <si>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</si>
  <si>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</si>
  <si>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</si>
  <si>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</si>
  <si>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</si>
  <si>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</si>
  <si>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</si>
  <si>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</si>
  <si>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</si>
  <si>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</si>
  <si>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</si>
  <si>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</si>
  <si>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</si>
  <si>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</si>
  <si>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</si>
  <si>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</si>
  <si>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</si>
  <si>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</si>
  <si>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</si>
  <si>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</si>
  <si>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</si>
  <si>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</si>
  <si>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</si>
  <si>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</si>
  <si>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</si>
  <si>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</si>
  <si>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</si>
  <si>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</si>
  <si>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</si>
  <si>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</si>
  <si>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</si>
  <si>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</si>
  <si>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</si>
  <si>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</si>
  <si>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</si>
  <si>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</si>
  <si>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</si>
  <si>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</si>
  <si>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</si>
  <si>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</si>
  <si>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</si>
  <si>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</si>
  <si>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</si>
  <si>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</si>
  <si>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</si>
  <si>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</si>
  <si>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</si>
  <si>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</si>
  <si>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</si>
  <si>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</si>
  <si>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</si>
  <si>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</si>
  <si>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</si>
  <si>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</si>
  <si>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</si>
  <si>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</si>
  <si>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</si>
  <si>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</si>
  <si>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</si>
  <si>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</si>
  <si>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</si>
  <si>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</si>
  <si>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</si>
  <si>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</si>
  <si>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</si>
  <si>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</si>
  <si>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</si>
  <si>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</si>
  <si>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</si>
  <si>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</si>
  <si>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</si>
  <si>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</si>
  <si>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</si>
  <si>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</si>
  <si>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</si>
  <si>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</si>
  <si>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</si>
  <si>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</si>
  <si>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</si>
  <si>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</si>
  <si>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</si>
  <si>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</si>
  <si>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</si>
  <si>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</si>
  <si>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</si>
  <si>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</si>
  <si>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</si>
  <si>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</si>
  <si>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</si>
  <si>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</si>
  <si>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</si>
  <si>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</si>
  <si>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</si>
  <si>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</si>
  <si>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</si>
  <si>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</si>
  <si>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</si>
  <si>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</si>
  <si>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</si>
  <si>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</si>
  <si>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</si>
  <si>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</si>
  <si>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</si>
  <si>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</si>
  <si>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</si>
  <si>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</si>
  <si>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</si>
  <si>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</si>
  <si>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</si>
  <si>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</si>
  <si>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</si>
  <si>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</si>
  <si>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</si>
  <si>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</si>
  <si>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</si>
  <si>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</si>
  <si>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</si>
  <si>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</si>
  <si>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</si>
  <si>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</si>
  <si>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</si>
  <si>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</si>
  <si>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</si>
  <si>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</si>
  <si>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</si>
  <si>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</si>
  <si>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</si>
  <si>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</si>
  <si>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</si>
  <si>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</si>
  <si>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</si>
  <si>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</si>
  <si>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</si>
  <si>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</si>
  <si>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</si>
  <si>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</si>
  <si>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</si>
  <si>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</si>
  <si>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</si>
  <si>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</si>
  <si>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</si>
  <si>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</si>
  <si>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</si>
  <si>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</si>
  <si>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</si>
  <si>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</si>
  <si>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</si>
  <si>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</si>
  <si>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</si>
  <si>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</si>
  <si>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</si>
  <si>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</si>
  <si>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</si>
  <si>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</si>
  <si>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</si>
  <si>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</si>
  <si>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</si>
  <si>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</si>
  <si>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</si>
  <si>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</si>
  <si>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</si>
  <si>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</si>
  <si>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</si>
  <si>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</si>
  <si>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</si>
  <si>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</si>
  <si>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</si>
  <si>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</si>
  <si>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</si>
  <si>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</si>
  <si>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</si>
  <si>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</si>
  <si>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</si>
  <si>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</si>
  <si>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</si>
  <si>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</si>
  <si>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</si>
  <si>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</si>
  <si>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</si>
  <si>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</si>
  <si>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</si>
  <si>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</si>
  <si>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</si>
  <si>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</si>
  <si>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</si>
  <si>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</si>
  <si>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</si>
  <si>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</si>
  <si>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</si>
  <si>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</si>
  <si>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</si>
  <si>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</si>
  <si>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</si>
  <si>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</si>
  <si>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</si>
  <si>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</si>
  <si>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</si>
  <si>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</si>
  <si>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</si>
  <si>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</si>
  <si>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</si>
  <si>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</si>
  <si>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</si>
  <si>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</si>
  <si>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</si>
  <si>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</si>
  <si>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</si>
  <si>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</si>
  <si>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</si>
  <si>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</si>
  <si>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</si>
  <si>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</si>
  <si>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</si>
  <si>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</si>
  <si>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</si>
  <si>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</si>
  <si>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</si>
  <si>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</si>
  <si>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</si>
  <si>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</si>
  <si>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</si>
  <si>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</si>
  <si>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</si>
  <si>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</si>
  <si>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</si>
  <si>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</si>
  <si>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</si>
  <si>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</si>
  <si>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</si>
  <si>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</si>
  <si>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</si>
  <si>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</si>
  <si>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</si>
  <si>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</si>
  <si>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</si>
  <si>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</si>
  <si>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</si>
  <si>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</si>
  <si>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</si>
  <si>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</si>
  <si>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</si>
  <si>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</si>
  <si>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</si>
  <si>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</si>
  <si>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</si>
  <si>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</si>
  <si>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</si>
  <si>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</si>
  <si>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</si>
  <si>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</si>
  <si>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</si>
  <si>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</si>
  <si>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</si>
  <si>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</si>
  <si>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</si>
  <si>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</si>
  <si>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</si>
  <si>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</si>
  <si>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</si>
  <si>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</si>
  <si>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</si>
  <si>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</si>
  <si>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</si>
  <si>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</si>
  <si>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</si>
  <si>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</si>
  <si>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</si>
  <si>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</si>
  <si>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</si>
  <si>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</si>
  <si>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</si>
  <si>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</si>
  <si>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</si>
  <si>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</si>
  <si>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</si>
  <si>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</si>
  <si>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</si>
  <si>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</si>
  <si>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</si>
  <si>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</si>
  <si>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</si>
  <si>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</si>
  <si>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</si>
  <si>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</si>
  <si>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</si>
  <si>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</si>
  <si>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</si>
  <si>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</si>
  <si>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</si>
  <si>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</si>
  <si>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</si>
  <si>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</si>
  <si>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</si>
  <si>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</si>
  <si>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</si>
  <si>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</si>
  <si>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</si>
  <si>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</si>
  <si>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</si>
  <si>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</si>
  <si>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</si>
  <si>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</si>
  <si>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</si>
  <si>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</si>
  <si>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</si>
  <si>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</si>
  <si>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</si>
  <si>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</si>
  <si>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</si>
  <si>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</si>
  <si>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</si>
  <si>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</si>
  <si>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</si>
  <si>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</si>
  <si>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</si>
  <si>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</si>
  <si>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</si>
  <si>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</si>
  <si>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</si>
  <si>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</si>
  <si>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</si>
  <si>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</si>
  <si>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</si>
  <si>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</si>
  <si>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</si>
  <si>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</si>
  <si>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</si>
  <si>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</si>
  <si>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</si>
  <si>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</si>
  <si>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</si>
  <si>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</si>
  <si>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</si>
  <si>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</si>
  <si>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</si>
  <si>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</si>
  <si>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</si>
  <si>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</si>
  <si>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</si>
  <si>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</si>
  <si>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</si>
  <si>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</si>
  <si>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</si>
  <si>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</si>
  <si>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</si>
  <si>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</si>
  <si>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</si>
  <si>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</si>
  <si>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</si>
  <si>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</si>
  <si>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</si>
  <si>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</si>
  <si>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</si>
  <si>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</si>
  <si>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</si>
  <si>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</si>
  <si>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</si>
  <si>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</si>
  <si>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</si>
  <si>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</si>
  <si>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</si>
  <si>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</si>
  <si>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</si>
  <si>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</si>
  <si>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</si>
  <si>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</si>
  <si>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</si>
  <si>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</si>
  <si>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</si>
  <si>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</si>
  <si>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</si>
  <si>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</si>
  <si>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</si>
  <si>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</si>
  <si>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</si>
  <si>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</si>
  <si>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</si>
  <si>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</si>
  <si>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</si>
  <si>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</si>
  <si>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</si>
  <si>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</si>
  <si>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</si>
  <si>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</si>
  <si>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</si>
  <si>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</si>
  <si>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</si>
  <si>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</si>
  <si>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</si>
  <si>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</si>
  <si>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</si>
  <si>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</si>
  <si>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</si>
  <si>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</si>
  <si>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</si>
  <si>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</si>
  <si>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</si>
  <si>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</si>
  <si>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</si>
  <si>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</si>
  <si>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</si>
  <si>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</si>
  <si>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</si>
  <si>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</si>
  <si>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</si>
  <si>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</si>
  <si>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</si>
  <si>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</si>
  <si>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</si>
  <si>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</si>
  <si>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</si>
  <si>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</si>
  <si>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</si>
  <si>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</si>
  <si>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</si>
  <si>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</si>
  <si>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</si>
  <si>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</si>
  <si>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</si>
  <si>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</si>
  <si>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</si>
  <si>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</si>
  <si>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</si>
  <si>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</si>
  <si>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</si>
  <si>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</si>
  <si>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</si>
  <si>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</si>
  <si>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</si>
  <si>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</si>
  <si>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</si>
  <si>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</si>
  <si>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</si>
  <si>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</si>
  <si>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</si>
  <si>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</si>
  <si>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</si>
  <si>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</si>
  <si>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</si>
  <si>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</si>
  <si>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</si>
  <si>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</si>
  <si>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</si>
  <si>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</si>
  <si>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</si>
  <si>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</si>
  <si>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</si>
  <si>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</si>
  <si>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</si>
  <si>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</si>
  <si>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</si>
  <si>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</si>
  <si>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</si>
  <si>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</si>
  <si>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</si>
  <si>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</si>
  <si>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</si>
  <si>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</si>
  <si>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</si>
  <si>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</si>
  <si>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</si>
  <si>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</si>
  <si>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</si>
  <si>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</si>
  <si>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</si>
  <si>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</si>
  <si>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</si>
  <si>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</si>
  <si>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</si>
  <si>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</si>
  <si>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</si>
  <si>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</si>
  <si>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</si>
  <si>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</si>
  <si>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</si>
  <si>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</si>
  <si>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</si>
  <si>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</si>
  <si>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</si>
  <si>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</si>
  <si>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</si>
  <si>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</si>
  <si>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</si>
  <si>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</si>
  <si>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</si>
  <si>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</si>
  <si>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</si>
  <si>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</si>
  <si>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</si>
  <si>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</si>
  <si>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</si>
  <si>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</si>
  <si>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</si>
  <si>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</si>
  <si>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</si>
  <si>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</si>
  <si>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</si>
  <si>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</si>
  <si>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</si>
  <si>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</si>
  <si>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</si>
  <si>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</si>
  <si>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</si>
  <si>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</si>
  <si>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</si>
  <si>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</si>
  <si>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</si>
  <si>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</si>
  <si>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</si>
  <si>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</si>
  <si>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</si>
  <si>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</si>
  <si>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</si>
  <si>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</si>
  <si>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</si>
  <si>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</si>
  <si>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</si>
  <si>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</si>
  <si>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</si>
  <si>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</si>
  <si>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</si>
  <si>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</si>
  <si>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</si>
  <si>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</si>
  <si>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</si>
  <si>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</si>
  <si>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</si>
  <si>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</si>
  <si>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</si>
  <si>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</si>
  <si>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</si>
  <si>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</si>
  <si>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</si>
  <si>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</si>
  <si>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</si>
  <si>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</si>
  <si>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</si>
  <si>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</si>
  <si>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</si>
  <si>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</si>
  <si>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</si>
  <si>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</si>
  <si>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</si>
  <si>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</si>
  <si>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</si>
  <si>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</si>
  <si>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</si>
  <si>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</si>
  <si>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</si>
  <si>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</si>
  <si>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</si>
  <si>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</si>
  <si>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</si>
  <si>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</si>
  <si>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</si>
  <si>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</si>
  <si>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</si>
  <si>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</si>
  <si>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</si>
  <si>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</si>
  <si>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</si>
  <si>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</si>
  <si>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</si>
  <si>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</si>
  <si>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</si>
  <si>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</si>
  <si>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</si>
  <si>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</si>
  <si>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</si>
  <si>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</si>
  <si>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</si>
  <si>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</si>
  <si>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</si>
  <si>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</si>
  <si>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</si>
  <si>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</si>
  <si>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</si>
  <si>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</si>
  <si>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</si>
  <si>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</si>
  <si>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</si>
  <si>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</si>
  <si>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</si>
  <si>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</si>
  <si>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</si>
  <si>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</si>
  <si>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</si>
  <si>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</si>
  <si>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</si>
  <si>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</si>
  <si>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</si>
  <si>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</si>
  <si>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</si>
  <si>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</si>
  <si>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</si>
  <si>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</si>
  <si>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</si>
  <si>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</si>
  <si>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</si>
  <si>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</si>
  <si>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</si>
  <si>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</si>
  <si>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</si>
  <si>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</si>
  <si>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</si>
  <si>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</si>
  <si>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</si>
  <si>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</si>
  <si>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</si>
  <si>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</si>
  <si>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</si>
  <si>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</si>
  <si>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</si>
  <si>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</si>
  <si>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</si>
  <si>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</si>
  <si>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</si>
  <si>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</si>
  <si>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</si>
  <si>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</si>
  <si>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</si>
  <si>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</si>
  <si>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</si>
  <si>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</si>
  <si>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</si>
  <si>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</si>
  <si>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</si>
  <si>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</si>
  <si>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</si>
  <si>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</si>
  <si>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</si>
  <si>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</si>
  <si>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</si>
  <si>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</si>
  <si>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</si>
  <si>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</si>
  <si>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</si>
  <si>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</si>
  <si>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</si>
  <si>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</si>
  <si>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</si>
  <si>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</si>
  <si>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</si>
  <si>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</si>
  <si>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</si>
  <si>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</si>
  <si>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</si>
  <si>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</si>
  <si>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</si>
  <si>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</si>
  <si>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</si>
  <si>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</si>
  <si>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</si>
  <si>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</si>
  <si>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</si>
  <si>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</si>
  <si>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</si>
  <si>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</si>
  <si>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</si>
  <si>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</si>
  <si>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</si>
  <si>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</si>
  <si>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</si>
  <si>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</si>
  <si>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</si>
  <si>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</si>
  <si>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</si>
  <si>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</si>
  <si>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</si>
  <si>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</si>
  <si>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</si>
  <si>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</si>
  <si>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</si>
  <si>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</si>
  <si>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</si>
  <si>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</si>
  <si>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</si>
  <si>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</si>
  <si>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</si>
  <si>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</si>
  <si>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</si>
  <si>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</si>
  <si>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</si>
  <si>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</si>
  <si>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</si>
  <si>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</si>
  <si>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</si>
  <si>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</si>
  <si>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</si>
  <si>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</si>
  <si>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</si>
  <si>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</si>
  <si>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</si>
  <si>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</si>
  <si>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</si>
  <si>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</si>
  <si>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</si>
  <si>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</si>
  <si>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</si>
  <si>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</si>
  <si>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</si>
  <si>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</si>
  <si>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</si>
  <si>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</si>
  <si>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</si>
  <si>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</si>
  <si>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</si>
  <si>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</si>
  <si>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</si>
  <si>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</si>
  <si>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</si>
  <si>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</si>
  <si>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</si>
  <si>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</si>
  <si>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</si>
  <si>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</si>
  <si>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</si>
  <si>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</si>
  <si>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</si>
  <si>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</si>
  <si>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</si>
  <si>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</si>
  <si>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</si>
  <si>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</si>
  <si>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</si>
  <si>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</si>
  <si>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</si>
  <si>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</si>
  <si>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</si>
  <si>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</si>
  <si>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</si>
  <si>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</si>
  <si>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</si>
  <si>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</si>
  <si>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</si>
  <si>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</si>
  <si>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</si>
  <si>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</si>
  <si>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</si>
  <si>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</si>
  <si>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</si>
  <si>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</si>
  <si>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</si>
  <si>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</si>
  <si>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</si>
  <si>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</si>
  <si>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</si>
  <si>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</si>
  <si>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</si>
  <si>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</si>
  <si>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</si>
  <si>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</si>
  <si>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</si>
  <si>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</si>
  <si>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</si>
  <si>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</si>
  <si>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</si>
  <si>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</si>
  <si>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</si>
  <si>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</si>
  <si>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</si>
  <si>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</si>
  <si>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</si>
  <si>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</si>
  <si>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</si>
  <si>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</si>
  <si>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</si>
  <si>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</si>
  <si>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</si>
  <si>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</si>
  <si>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</si>
  <si>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</si>
  <si>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</si>
  <si>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</si>
  <si>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</si>
  <si>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</si>
  <si>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</si>
  <si>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</si>
  <si>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</si>
  <si>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</si>
  <si>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</si>
  <si>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</si>
  <si>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</si>
  <si>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</si>
  <si>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</si>
  <si>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</si>
  <si>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</si>
  <si>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</si>
  <si>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</si>
  <si>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</si>
  <si>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</si>
  <si>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</si>
  <si>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</si>
  <si>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</si>
  <si>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</si>
  <si>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</si>
  <si>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</si>
  <si>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</si>
  <si>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</si>
  <si>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</si>
  <si>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</si>
  <si>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</si>
  <si>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</si>
  <si>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</si>
  <si>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</si>
  <si>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</si>
  <si>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</si>
  <si>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</si>
  <si>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</si>
  <si>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</si>
  <si>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</si>
  <si>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</si>
  <si>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</si>
  <si>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</si>
  <si>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</si>
  <si>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</si>
  <si>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</si>
  <si>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</si>
  <si>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</si>
  <si>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</si>
  <si>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</si>
  <si>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</si>
  <si>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</si>
  <si>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</si>
  <si>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</si>
  <si>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</si>
  <si>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</si>
  <si>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</si>
  <si>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</si>
  <si>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</si>
  <si>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</si>
  <si>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</si>
  <si>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</si>
  <si>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</si>
  <si>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</si>
  <si>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</si>
  <si>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</si>
  <si>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</si>
  <si>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</si>
  <si>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</si>
  <si>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</si>
  <si>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</si>
  <si>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</si>
  <si>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</si>
  <si>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</si>
  <si>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</si>
  <si>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</si>
  <si>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</si>
  <si>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</si>
  <si>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</si>
  <si>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</si>
  <si>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</si>
  <si>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</si>
  <si>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</si>
  <si>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</si>
  <si>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</si>
  <si>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</si>
  <si>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</si>
  <si>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</si>
  <si>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</si>
  <si>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</si>
  <si>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</si>
  <si>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</si>
  <si>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</si>
  <si>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</si>
  <si>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</si>
  <si>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</si>
  <si>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</si>
  <si>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</si>
  <si>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</si>
  <si>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</si>
  <si>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</si>
  <si>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</si>
  <si>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</si>
  <si>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</si>
  <si>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</si>
  <si>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</si>
  <si>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</si>
  <si>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</si>
  <si>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</si>
  <si>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</si>
  <si>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</si>
  <si>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</si>
  <si>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</si>
  <si>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</si>
  <si>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</si>
  <si>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</si>
  <si>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</si>
  <si>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</si>
  <si>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</si>
  <si>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</si>
  <si>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</si>
  <si>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</si>
  <si>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</si>
  <si>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</si>
  <si>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</si>
  <si>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</si>
  <si>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</si>
  <si>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</si>
  <si>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</si>
  <si>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</si>
  <si>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</si>
  <si>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</si>
  <si>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</si>
  <si>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</si>
  <si>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</si>
  <si>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</si>
  <si>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</si>
  <si>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</si>
  <si>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</si>
  <si>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</si>
  <si>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</si>
  <si>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</si>
  <si>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</si>
  <si>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</si>
  <si>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</si>
  <si>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</si>
  <si>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</si>
  <si>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</si>
  <si>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</si>
  <si>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</si>
  <si>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</si>
  <si>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</si>
  <si>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</si>
  <si>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</si>
  <si>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</si>
  <si>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</si>
  <si>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</si>
  <si>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</si>
  <si>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</si>
  <si>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</si>
  <si>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</si>
  <si>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</si>
  <si>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</si>
  <si>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</si>
  <si>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</si>
  <si>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</si>
  <si>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</si>
  <si>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</si>
  <si>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</si>
  <si>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</si>
  <si>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</si>
  <si>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</si>
  <si>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</si>
  <si>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</si>
  <si>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</si>
  <si>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</si>
  <si>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</si>
  <si>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</si>
  <si>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</si>
  <si>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</si>
  <si>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</si>
  <si>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</si>
  <si>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</si>
  <si>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</si>
  <si>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</si>
  <si>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</si>
  <si>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</si>
  <si>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</si>
  <si>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</si>
  <si>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</si>
  <si>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</si>
  <si>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</si>
  <si>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</si>
  <si>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</si>
  <si>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</si>
  <si>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</si>
  <si>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</si>
  <si>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</si>
  <si>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</si>
  <si>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</si>
  <si>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</si>
  <si>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</si>
  <si>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</si>
  <si>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</si>
  <si>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</si>
  <si>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</si>
  <si>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</si>
  <si>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</si>
  <si>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</si>
  <si>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</si>
  <si>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</si>
  <si>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</si>
  <si>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</si>
  <si>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</si>
  <si>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</si>
  <si>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</si>
  <si>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</si>
  <si>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</si>
  <si>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</si>
  <si>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</si>
  <si>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</si>
  <si>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</si>
  <si>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</si>
  <si>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</si>
  <si>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</si>
  <si>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</si>
  <si>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</si>
  <si>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</si>
  <si>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</si>
  <si>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</si>
  <si>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</si>
  <si>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</si>
  <si>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</si>
  <si>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</si>
  <si>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</si>
  <si>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</si>
  <si>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</si>
  <si>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</si>
  <si>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</si>
  <si>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</si>
  <si>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</si>
  <si>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</si>
  <si>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</si>
  <si>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</si>
  <si>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</si>
  <si>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</si>
  <si>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</si>
  <si>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</si>
  <si>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</si>
  <si>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</si>
  <si>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</si>
  <si>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</si>
  <si>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</si>
  <si>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</si>
  <si>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</si>
  <si>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</si>
  <si>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</si>
  <si>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</si>
  <si>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</si>
  <si>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</si>
  <si>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</si>
  <si>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</si>
  <si>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</si>
  <si>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</si>
  <si>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</si>
  <si>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</si>
  <si>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</si>
  <si>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</si>
  <si>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</si>
  <si>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</si>
  <si>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</si>
  <si>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</si>
  <si>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</si>
  <si>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</si>
  <si>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</si>
  <si>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</si>
  <si>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</si>
  <si>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</si>
  <si>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</si>
  <si>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</si>
  <si>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</si>
  <si>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</si>
  <si>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</si>
  <si>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</si>
  <si>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</si>
  <si>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</si>
  <si>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</si>
  <si>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</si>
  <si>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</si>
  <si>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</si>
  <si>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</si>
  <si>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</si>
  <si>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</si>
  <si>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</si>
  <si>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</si>
  <si>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</si>
  <si>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</si>
  <si>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</si>
  <si>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</si>
  <si>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</si>
  <si>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</si>
  <si>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</si>
  <si>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</si>
  <si>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</si>
  <si>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</si>
  <si>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</si>
  <si>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</si>
  <si>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</si>
  <si>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</si>
  <si>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</si>
  <si>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</si>
  <si>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</si>
  <si>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</si>
  <si>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</si>
  <si>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</si>
  <si>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</si>
  <si>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</si>
  <si>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</si>
  <si>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</si>
  <si>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</si>
  <si>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</si>
  <si>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</si>
  <si>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</si>
  <si>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</si>
  <si>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</si>
  <si>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</si>
  <si>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</si>
  <si>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</si>
  <si>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</si>
  <si>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</si>
  <si>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</si>
  <si>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</si>
  <si>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</si>
  <si>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</si>
  <si>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</si>
  <si>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</si>
  <si>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</si>
  <si>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</si>
  <si>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</si>
  <si>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</si>
  <si>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</si>
  <si>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</si>
  <si>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</si>
  <si>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</si>
  <si>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</si>
  <si>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</si>
  <si>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</si>
  <si>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</si>
  <si>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</si>
  <si>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</si>
  <si>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</si>
  <si>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</si>
  <si>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</si>
  <si>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</si>
  <si>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</si>
  <si>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</si>
  <si>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</si>
  <si>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</si>
  <si>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</si>
  <si>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</si>
  <si>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</si>
  <si>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</si>
  <si>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</si>
  <si>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</si>
  <si>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</si>
  <si>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</si>
  <si>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</si>
  <si>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</si>
  <si>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</si>
  <si>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</si>
  <si>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</si>
  <si>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</si>
  <si>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</si>
  <si>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</si>
  <si>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</si>
  <si>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</si>
  <si>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</si>
  <si>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</si>
  <si>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</si>
  <si>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</si>
  <si>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</si>
  <si>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</si>
  <si>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</si>
  <si>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</si>
  <si>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</si>
  <si>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</si>
  <si>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</si>
  <si>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</si>
  <si>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</si>
  <si>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</si>
  <si>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</si>
  <si>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</si>
  <si>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</si>
  <si>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</si>
  <si>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</si>
  <si>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</si>
  <si>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</si>
  <si>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</si>
  <si>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</si>
  <si>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</si>
  <si>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</si>
  <si>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</si>
  <si>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</si>
  <si>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</si>
  <si>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</si>
  <si>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</si>
  <si>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</si>
  <si>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</si>
  <si>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</si>
  <si>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</si>
  <si>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</si>
  <si>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</si>
  <si>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</si>
  <si>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</si>
  <si>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</si>
  <si>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</si>
  <si>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</si>
  <si>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</si>
  <si>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</si>
  <si>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</si>
  <si>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</si>
  <si>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</si>
  <si>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</si>
  <si>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</si>
  <si>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</si>
  <si>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</si>
  <si>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</si>
  <si>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</si>
  <si>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</si>
  <si>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</si>
  <si>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</si>
  <si>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</si>
  <si>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</si>
  <si>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</si>
  <si>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</si>
  <si>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</si>
  <si>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</si>
  <si>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</si>
  <si>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</si>
  <si>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</si>
  <si>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</si>
  <si>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</si>
  <si>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</si>
  <si>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</si>
  <si>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</si>
  <si>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</si>
  <si>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</si>
  <si>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</si>
  <si>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</si>
  <si>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</si>
  <si>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</si>
  <si>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</si>
  <si>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</si>
  <si>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</si>
  <si>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</si>
  <si>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</si>
  <si>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</si>
  <si>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</si>
  <si>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</si>
  <si>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</si>
  <si>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</si>
  <si>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</si>
  <si>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</si>
  <si>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</si>
  <si>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</si>
  <si>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</si>
  <si>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</si>
  <si>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</si>
  <si>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</si>
  <si>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</si>
  <si>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</si>
  <si>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</si>
  <si>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</si>
  <si>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</si>
  <si>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</si>
  <si>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</si>
  <si>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</si>
  <si>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</si>
  <si>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</si>
  <si>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</si>
  <si>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</si>
  <si>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</si>
  <si>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</si>
  <si>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</si>
  <si>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</si>
  <si>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</si>
  <si>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</si>
  <si>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</si>
  <si>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</si>
  <si>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</si>
  <si>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</si>
  <si>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</si>
  <si>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</si>
  <si>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</si>
  <si>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</si>
  <si>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</si>
  <si>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</si>
  <si>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</si>
  <si>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</si>
  <si>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</si>
  <si>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</si>
  <si>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</si>
  <si>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</si>
  <si>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</si>
  <si>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</si>
  <si>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</si>
  <si>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</si>
  <si>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</si>
  <si>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</si>
  <si>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</si>
  <si>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</si>
  <si>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</si>
  <si>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</si>
  <si>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</si>
  <si>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</si>
  <si>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</si>
  <si>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</si>
  <si>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</si>
  <si>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</si>
  <si>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</si>
  <si>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</si>
  <si>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</si>
  <si>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</si>
  <si>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</si>
  <si>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</si>
  <si>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</si>
  <si>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</si>
  <si>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</si>
  <si>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</si>
  <si>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</si>
  <si>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</si>
  <si>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</si>
  <si>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</si>
  <si>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</si>
  <si>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</si>
  <si>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</si>
  <si>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</si>
  <si>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</si>
  <si>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</si>
  <si>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</si>
  <si>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</si>
  <si>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</si>
  <si>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</si>
  <si>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</si>
  <si>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</si>
  <si>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</si>
  <si>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</si>
  <si>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</si>
  <si>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</si>
  <si>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</si>
  <si>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</si>
  <si>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</si>
  <si>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</si>
  <si>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</si>
  <si>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</si>
  <si>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</si>
  <si>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</si>
  <si>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</si>
  <si>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</si>
  <si>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</si>
  <si>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</si>
  <si>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</si>
  <si>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</si>
  <si>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</si>
  <si>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</si>
  <si>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</si>
  <si>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</si>
  <si>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</si>
  <si>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</si>
  <si>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</si>
  <si>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</si>
  <si>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</si>
  <si>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</si>
  <si>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</si>
  <si>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</si>
  <si>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</si>
  <si>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</si>
  <si>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</si>
  <si>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</si>
  <si>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</si>
  <si>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</si>
  <si>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</si>
  <si>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</si>
  <si>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</si>
  <si>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</si>
  <si>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</si>
  <si>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</si>
  <si>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</si>
  <si>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</si>
  <si>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</si>
  <si>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</si>
  <si>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</si>
  <si>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</si>
  <si>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</si>
  <si>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</si>
  <si>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</si>
  <si>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</si>
  <si>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</si>
  <si>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</si>
  <si>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</si>
  <si>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</si>
  <si>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</si>
  <si>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</si>
  <si>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</si>
  <si>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</si>
  <si>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</si>
  <si>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</si>
  <si>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</si>
  <si>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</si>
  <si>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</si>
  <si>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</si>
  <si>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</si>
  <si>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</si>
  <si>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</si>
  <si>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</si>
  <si>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</si>
  <si>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</si>
  <si>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</si>
  <si>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</si>
  <si>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</si>
  <si>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</si>
  <si>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</si>
  <si>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</si>
  <si>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</si>
  <si>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</si>
  <si>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</si>
  <si>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</si>
  <si>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</si>
  <si>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</si>
  <si>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</si>
  <si>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</si>
  <si>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</si>
  <si>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</si>
  <si>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</si>
  <si>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</si>
  <si>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</si>
  <si>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</si>
  <si>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</si>
  <si>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</si>
  <si>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</si>
  <si>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</si>
  <si>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</si>
  <si>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</si>
  <si>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</si>
  <si>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</si>
  <si>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</si>
  <si>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</si>
  <si>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</si>
  <si>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</si>
  <si>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</si>
  <si>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</si>
  <si>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</si>
  <si>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</si>
  <si>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</si>
  <si>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</si>
  <si>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</si>
  <si>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</si>
  <si>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</si>
  <si>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</si>
  <si>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</si>
  <si>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</si>
  <si>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</si>
  <si>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</si>
  <si>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</si>
  <si>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</si>
  <si>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</si>
  <si>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</si>
  <si>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</si>
  <si>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</si>
  <si>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</si>
  <si>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</si>
  <si>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</si>
  <si>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</si>
  <si>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</si>
  <si>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</si>
  <si>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</si>
  <si>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</si>
  <si>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</si>
  <si>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</si>
  <si>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</si>
  <si>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</si>
  <si>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</si>
  <si>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</si>
  <si>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</si>
  <si>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</si>
  <si>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</si>
  <si>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</si>
  <si>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</si>
  <si>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</si>
  <si>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</si>
  <si>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</si>
  <si>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</si>
  <si>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</si>
  <si>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</si>
  <si>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</si>
  <si>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</si>
  <si>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</si>
  <si>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</si>
  <si>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</si>
  <si>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</si>
  <si>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</si>
  <si>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</si>
  <si>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</si>
  <si>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</si>
  <si>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</si>
  <si>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</si>
  <si>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</si>
  <si>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</si>
  <si>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</si>
  <si>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</si>
  <si>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</si>
  <si>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</si>
  <si>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</si>
  <si>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</si>
  <si>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</si>
  <si>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</si>
  <si>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</si>
  <si>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</si>
  <si>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</si>
  <si>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</si>
  <si>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</si>
  <si>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</si>
  <si>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</si>
  <si>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</si>
  <si>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</si>
  <si>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</si>
  <si>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</si>
  <si>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</si>
  <si>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</si>
  <si>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</si>
  <si>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</si>
  <si>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</si>
  <si>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</si>
  <si>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</si>
  <si>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</si>
  <si>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</si>
  <si>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</si>
  <si>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</si>
  <si>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</si>
  <si>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</si>
  <si>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</si>
  <si>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</si>
  <si>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</si>
  <si>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</si>
  <si>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</si>
  <si>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</si>
  <si>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</si>
  <si>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</si>
  <si>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</si>
  <si>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</si>
  <si>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</si>
  <si>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</si>
  <si>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</si>
  <si>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</si>
  <si>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</si>
  <si>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</si>
  <si>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</si>
  <si>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</si>
  <si>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</si>
  <si>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</si>
  <si>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</si>
  <si>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</si>
  <si>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</si>
  <si>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</si>
  <si>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</si>
  <si>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</si>
  <si>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</si>
  <si>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</si>
  <si>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</si>
  <si>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</si>
  <si>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</si>
  <si>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</si>
  <si>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</si>
  <si>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</si>
  <si>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</si>
  <si>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</si>
  <si>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</si>
  <si>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</si>
  <si>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</si>
  <si>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</si>
  <si>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</si>
  <si>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</si>
  <si>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</si>
  <si>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</si>
  <si>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</si>
  <si>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</si>
  <si>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</si>
  <si>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</si>
  <si>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</si>
  <si>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</si>
  <si>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</si>
  <si>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</si>
  <si>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</si>
  <si>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</si>
  <si>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</si>
  <si>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</si>
  <si>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</si>
  <si>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</si>
  <si>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</si>
  <si>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</si>
  <si>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</si>
  <si>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</si>
  <si>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</si>
  <si>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</si>
  <si>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</si>
  <si>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</si>
  <si>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</si>
  <si>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</si>
  <si>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</si>
  <si>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</si>
  <si>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</si>
  <si>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</si>
  <si>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</si>
  <si>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</si>
  <si>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</si>
  <si>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</si>
  <si>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</si>
  <si>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</si>
  <si>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</si>
  <si>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</si>
  <si>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</si>
  <si>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</si>
  <si>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</si>
  <si>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</si>
  <si>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</si>
  <si>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</si>
  <si>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</si>
  <si>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</si>
  <si>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</si>
  <si>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</si>
  <si>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</si>
  <si>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</si>
  <si>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</si>
  <si>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</si>
  <si>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</si>
  <si>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</si>
  <si>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</si>
  <si>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</si>
  <si>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</si>
  <si>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</si>
  <si>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</si>
  <si>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</si>
  <si>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</si>
  <si>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</si>
  <si>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</si>
  <si>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</si>
  <si>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</si>
  <si>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</si>
  <si>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</si>
  <si>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</si>
  <si>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</si>
  <si>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</si>
  <si>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</si>
  <si>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</si>
  <si>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</si>
  <si>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</si>
  <si>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</si>
  <si>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</si>
  <si>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</si>
  <si>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</si>
  <si>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</si>
  <si>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</si>
  <si>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</si>
  <si>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</si>
  <si>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</si>
  <si>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</si>
  <si>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</si>
  <si>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</si>
  <si>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</si>
  <si>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</si>
  <si>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</si>
  <si>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</si>
  <si>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</si>
  <si>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</si>
  <si>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</si>
  <si>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</si>
  <si>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</si>
  <si>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</si>
  <si>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</si>
  <si>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</si>
  <si>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</si>
  <si>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</si>
  <si>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</si>
  <si>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</si>
  <si>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</si>
  <si>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</si>
  <si>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</si>
  <si>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</si>
  <si>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</si>
  <si>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</si>
  <si>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</si>
  <si>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</si>
  <si>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</si>
  <si>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</si>
  <si>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</si>
  <si>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</si>
  <si>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</si>
  <si>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</si>
  <si>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</si>
  <si>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</si>
  <si>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</si>
  <si>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</si>
  <si>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</si>
  <si>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</si>
  <si>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</si>
  <si>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</si>
  <si>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</si>
  <si>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</si>
  <si>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</si>
  <si>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</si>
  <si>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</si>
  <si>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</si>
  <si>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</si>
  <si>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</si>
  <si>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</si>
  <si>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</si>
  <si>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</si>
  <si>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</si>
  <si>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</si>
  <si>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</si>
  <si>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</si>
  <si>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</si>
  <si>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</si>
  <si>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</si>
  <si>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</si>
  <si>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</si>
  <si>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</si>
  <si>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</si>
  <si>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</si>
  <si>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</si>
  <si>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</si>
  <si>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</si>
  <si>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</si>
  <si>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</si>
  <si>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</si>
  <si>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</si>
  <si>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</si>
  <si>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</si>
  <si>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</si>
  <si>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</si>
  <si>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</si>
  <si>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</si>
  <si>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</si>
  <si>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</si>
  <si>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</si>
  <si>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</si>
  <si>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</si>
  <si>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</si>
  <si>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</si>
  <si>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</si>
  <si>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</si>
  <si>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</si>
  <si>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</si>
  <si>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</si>
  <si>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</si>
  <si>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</si>
  <si>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</si>
  <si>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</si>
  <si>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</si>
  <si>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</si>
  <si>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</si>
  <si>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</si>
  <si>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</si>
  <si>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</si>
  <si>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</si>
  <si>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</si>
  <si>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</si>
  <si>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</si>
  <si>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</si>
  <si>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</si>
  <si>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</si>
  <si>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</si>
  <si>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</si>
  <si>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</si>
  <si>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</si>
  <si>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</si>
  <si>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</si>
  <si>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</si>
  <si>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</si>
  <si>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</si>
  <si>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</si>
  <si>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</si>
  <si>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</si>
  <si>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</si>
  <si>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</si>
  <si>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</si>
  <si>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</si>
  <si>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</si>
  <si>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</si>
  <si>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</si>
  <si>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</si>
  <si>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</si>
  <si>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</si>
  <si>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</si>
  <si>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</si>
  <si>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</si>
  <si>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</si>
  <si>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</si>
  <si>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</si>
  <si>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</si>
  <si>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</si>
  <si>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</si>
  <si>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</si>
  <si>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</si>
  <si>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</si>
  <si>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</si>
  <si>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</si>
  <si>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</si>
  <si>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</si>
  <si>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</si>
  <si>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</si>
  <si>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</si>
  <si>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</si>
  <si>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</si>
  <si>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</si>
  <si>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</si>
  <si>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</si>
  <si>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</si>
  <si>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</si>
  <si>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</si>
  <si>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</si>
  <si>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</si>
  <si>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</si>
  <si>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</si>
  <si>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</si>
  <si>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</si>
  <si>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</si>
  <si>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</si>
  <si>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</si>
  <si>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</si>
  <si>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</si>
  <si>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</si>
  <si>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</si>
  <si>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</si>
  <si>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</si>
  <si>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</si>
  <si>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</si>
  <si>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</si>
  <si>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</si>
  <si>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</si>
  <si>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</si>
  <si>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</si>
  <si>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</si>
  <si>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</si>
  <si>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</si>
  <si>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</si>
  <si>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</si>
  <si>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</si>
  <si>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</si>
  <si>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</si>
  <si>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</si>
  <si>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</si>
  <si>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</si>
  <si>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</si>
  <si>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</si>
  <si>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</si>
  <si>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</si>
  <si>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</si>
  <si>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</si>
  <si>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</si>
  <si>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</si>
  <si>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</si>
  <si>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</si>
  <si>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</si>
  <si>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</si>
  <si>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</si>
  <si>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</si>
  <si>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</si>
  <si>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</si>
  <si>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</si>
  <si>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</si>
  <si>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</si>
  <si>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</si>
  <si>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</si>
  <si>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</si>
  <si>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</si>
  <si>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</si>
  <si>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</si>
  <si>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</si>
  <si>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</si>
  <si>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</si>
  <si>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</si>
  <si>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</si>
  <si>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</si>
  <si>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</si>
  <si>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</si>
  <si>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</si>
  <si>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</si>
  <si>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</si>
  <si>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</si>
  <si>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</si>
  <si>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</si>
  <si>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</si>
  <si>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</si>
  <si>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</si>
  <si>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</si>
  <si>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</si>
  <si>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</si>
  <si>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</si>
  <si>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</si>
  <si>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</si>
  <si>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</si>
  <si>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</si>
  <si>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</si>
  <si>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</si>
  <si>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</si>
  <si>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</si>
  <si>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</si>
  <si>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</si>
  <si>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</si>
  <si>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</si>
  <si>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</si>
  <si>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</si>
  <si>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</si>
  <si>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</si>
  <si>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</si>
  <si>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</si>
  <si>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</si>
  <si>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</si>
  <si>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</si>
  <si>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</si>
  <si>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</si>
  <si>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</si>
  <si>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</si>
  <si>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</si>
  <si>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</si>
  <si>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</si>
  <si>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</si>
  <si>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</si>
  <si>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</si>
  <si>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</si>
  <si>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</si>
  <si>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</si>
  <si>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</si>
  <si>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</si>
  <si>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</si>
  <si>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</si>
  <si>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</si>
  <si>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</si>
  <si>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</si>
  <si>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</si>
  <si>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</si>
  <si>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</si>
  <si>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</si>
  <si>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</si>
  <si>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</si>
  <si>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</si>
  <si>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</si>
  <si>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</si>
  <si>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</si>
  <si>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</si>
  <si>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</si>
  <si>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</si>
  <si>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</si>
  <si>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</si>
  <si>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</si>
  <si>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</si>
  <si>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</si>
  <si>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</si>
  <si>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</si>
  <si>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</si>
  <si>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</si>
  <si>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</si>
  <si>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</si>
  <si>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</si>
  <si>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</si>
  <si>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</si>
  <si>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</si>
  <si>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</si>
  <si>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</si>
  <si>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</si>
  <si>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</si>
  <si>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</si>
  <si>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</si>
  <si>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</si>
  <si>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</si>
  <si>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</si>
  <si>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</si>
  <si>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</si>
  <si>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</si>
  <si>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</si>
  <si>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</si>
  <si>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</si>
  <si>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</si>
  <si>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</si>
  <si>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</si>
  <si>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</si>
  <si>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</si>
  <si>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</si>
  <si>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</si>
  <si>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</si>
  <si>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</si>
  <si>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</si>
  <si>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</si>
  <si>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</si>
  <si>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</si>
  <si>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</si>
  <si>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</si>
  <si>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</si>
  <si>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</si>
  <si>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</si>
  <si>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</si>
  <si>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</si>
  <si>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</si>
  <si>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</si>
  <si>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</si>
  <si>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</si>
  <si>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</si>
  <si>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</si>
  <si>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</si>
  <si>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</si>
  <si>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</si>
  <si>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</si>
  <si>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</si>
  <si>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</si>
  <si>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</si>
  <si>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</si>
  <si>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</si>
  <si>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</si>
  <si>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</si>
  <si>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</si>
  <si>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</si>
  <si>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</si>
  <si>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</si>
  <si>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</si>
  <si>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</si>
  <si>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</si>
  <si>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</si>
  <si>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</si>
  <si>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</si>
  <si>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</si>
  <si>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</si>
  <si>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</si>
  <si>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</si>
  <si>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</si>
  <si>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</si>
  <si>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</si>
  <si>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</si>
  <si>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</si>
  <si>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</si>
  <si>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</si>
  <si>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</si>
  <si>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</si>
  <si>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</si>
  <si>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</si>
  <si>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</si>
  <si>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</si>
  <si>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</si>
  <si>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</si>
  <si>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</si>
  <si>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</si>
  <si>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</si>
  <si>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</si>
  <si>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</si>
  <si>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</si>
  <si>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</si>
  <si>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</si>
  <si>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</si>
  <si>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</si>
  <si>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</si>
  <si>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</si>
  <si>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</si>
  <si>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</si>
  <si>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</si>
  <si>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</si>
  <si>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</si>
  <si>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</si>
  <si>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</si>
  <si>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</si>
  <si>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</si>
  <si>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</si>
  <si>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</si>
  <si>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</si>
  <si>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</si>
  <si>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</si>
  <si>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</si>
  <si>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</si>
  <si>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</si>
  <si>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</si>
  <si>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</si>
  <si>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</si>
  <si>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</si>
  <si>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</si>
  <si>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</si>
  <si>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</si>
  <si>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</si>
  <si>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</si>
  <si>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</si>
  <si>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</si>
  <si>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</si>
  <si>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</si>
  <si>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</si>
  <si>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</si>
  <si>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</si>
  <si>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</si>
  <si>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</si>
  <si>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</si>
  <si>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</si>
  <si>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</si>
  <si>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</si>
  <si>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</si>
  <si>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</si>
  <si>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</si>
  <si>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</si>
  <si>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</si>
  <si>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</si>
  <si>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</si>
  <si>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</si>
  <si>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</si>
  <si>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</si>
  <si>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</si>
  <si>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</si>
  <si>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</si>
  <si>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</si>
  <si>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</si>
  <si>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</si>
  <si>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</si>
  <si>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</si>
  <si>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</si>
  <si>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</si>
  <si>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</si>
  <si>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</si>
  <si>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</si>
  <si>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</si>
  <si>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</si>
  <si>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</si>
  <si>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</si>
  <si>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</si>
  <si>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</si>
  <si>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</si>
  <si>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</si>
  <si>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</si>
  <si>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</si>
  <si>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</si>
  <si>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</si>
  <si>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</si>
  <si>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</si>
  <si>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</si>
  <si>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</si>
  <si>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</si>
  <si>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</si>
  <si>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</si>
  <si>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</si>
  <si>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</si>
  <si>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</si>
  <si>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</si>
  <si>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</si>
  <si>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</si>
  <si>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</si>
  <si>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</si>
  <si>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</si>
  <si>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</si>
  <si>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</si>
  <si>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</si>
  <si>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</si>
  <si>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</si>
  <si>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</si>
  <si>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</si>
  <si>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</si>
  <si>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</si>
  <si>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</si>
  <si>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</si>
  <si>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</si>
  <si>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</si>
  <si>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</si>
  <si>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</si>
  <si>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</si>
  <si>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</si>
  <si>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</si>
  <si>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</si>
  <si>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</si>
  <si>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</si>
  <si>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</si>
  <si>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</si>
  <si>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</si>
  <si>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</si>
  <si>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</si>
  <si>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</si>
  <si>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</si>
  <si>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</si>
  <si>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</si>
  <si>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</si>
  <si>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</si>
  <si>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</si>
  <si>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</si>
  <si>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</si>
  <si>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</si>
  <si>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</si>
  <si>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</si>
  <si>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</si>
  <si>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</si>
  <si>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</si>
  <si>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</si>
  <si>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</si>
  <si>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</si>
  <si>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</si>
  <si>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</si>
  <si>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</si>
  <si>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</si>
  <si>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</si>
  <si>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</si>
  <si>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</si>
  <si>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</si>
  <si>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</si>
  <si>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</si>
  <si>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</si>
  <si>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</si>
  <si>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</si>
  <si>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</si>
  <si>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</si>
  <si>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</si>
  <si>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</si>
  <si>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</si>
  <si>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</si>
  <si>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</si>
  <si>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</si>
  <si>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</si>
  <si>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</si>
  <si>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</si>
  <si>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</si>
  <si>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</si>
  <si>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</si>
  <si>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</si>
  <si>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</si>
  <si>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</si>
  <si>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</si>
  <si>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</si>
  <si>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</si>
  <si>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</si>
  <si>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</si>
  <si>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</si>
  <si>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</si>
  <si>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</si>
  <si>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</si>
  <si>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</si>
  <si>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</si>
  <si>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</si>
  <si>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</si>
  <si>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</si>
  <si>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</si>
  <si>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</si>
  <si>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</si>
  <si>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</si>
  <si>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</si>
  <si>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</si>
  <si>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</si>
  <si>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</si>
  <si>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</si>
  <si>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</si>
  <si>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</si>
  <si>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</si>
  <si>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</si>
  <si>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</si>
  <si>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</si>
  <si>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</si>
  <si>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</si>
  <si>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</si>
  <si>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</si>
  <si>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</si>
  <si>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</si>
  <si>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</si>
  <si>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</si>
  <si>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</si>
  <si>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</si>
  <si>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</si>
  <si>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</si>
  <si>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</si>
  <si>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</si>
  <si>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</si>
  <si>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</si>
  <si>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</si>
  <si>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</si>
  <si>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</si>
  <si>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</si>
  <si>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</si>
  <si>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</si>
  <si>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</si>
  <si>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</si>
  <si>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</si>
  <si>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</si>
  <si>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</si>
  <si>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</si>
  <si>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</si>
  <si>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</si>
  <si>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</si>
  <si>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</si>
  <si>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</si>
  <si>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</si>
  <si>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</si>
  <si>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</si>
  <si>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</si>
  <si>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</si>
  <si>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</si>
  <si>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</si>
  <si>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</si>
  <si>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</si>
  <si>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</si>
  <si>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</si>
  <si>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</si>
  <si>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</si>
  <si>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</si>
  <si>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</si>
  <si>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</si>
  <si>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</si>
  <si>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</si>
  <si>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</si>
  <si>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</si>
  <si>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</si>
  <si>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</si>
  <si>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</si>
  <si>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</si>
  <si>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</si>
  <si>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</si>
  <si>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</si>
  <si>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</si>
  <si>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</si>
  <si>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</si>
  <si>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</si>
  <si>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</si>
  <si>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</si>
  <si>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</si>
  <si>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</si>
  <si>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</si>
  <si>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</si>
  <si>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</si>
  <si>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</si>
  <si>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</si>
  <si>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</si>
  <si>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</si>
  <si>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</si>
  <si>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</si>
  <si>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</si>
  <si>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</si>
  <si>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</si>
  <si>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</si>
  <si>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</si>
  <si>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</si>
  <si>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</si>
  <si>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</si>
  <si>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</si>
  <si>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</si>
  <si>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</si>
  <si>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</si>
  <si>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</si>
  <si>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</si>
  <si>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</si>
  <si>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</si>
  <si>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</si>
  <si>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</si>
  <si>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</si>
  <si>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</si>
  <si>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</si>
  <si>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</si>
  <si>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</si>
  <si>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</si>
  <si>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</si>
  <si>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</si>
  <si>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</si>
  <si>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</si>
  <si>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</si>
  <si>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</si>
  <si>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</si>
  <si>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</si>
  <si>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</si>
  <si>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</si>
  <si>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</si>
  <si>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</si>
  <si>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</si>
  <si>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</si>
  <si>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</si>
  <si>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</si>
  <si>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</si>
  <si>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</si>
  <si>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</si>
  <si>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</si>
  <si>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</si>
  <si>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</si>
  <si>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</si>
  <si>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</si>
  <si>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</si>
  <si>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</si>
  <si>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</si>
  <si>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</si>
  <si>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</si>
  <si>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</si>
  <si>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</si>
  <si>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</si>
  <si>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</si>
  <si>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</si>
  <si>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</si>
  <si>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</si>
  <si>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</si>
  <si>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</si>
  <si>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</si>
  <si>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</si>
  <si>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</si>
  <si>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</si>
  <si>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</si>
  <si>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</si>
  <si>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</si>
  <si>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</si>
  <si>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</si>
  <si>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</si>
  <si>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</si>
  <si>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</si>
  <si>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</si>
  <si>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</si>
  <si>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</si>
  <si>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</si>
  <si>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</si>
  <si>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</si>
  <si>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</si>
  <si>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</si>
  <si>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</si>
  <si>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</si>
  <si>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</si>
  <si>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</si>
  <si>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</si>
  <si>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</si>
  <si>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</si>
  <si>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</si>
  <si>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</si>
  <si>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</si>
  <si>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</si>
  <si>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</si>
  <si>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</si>
  <si>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</si>
  <si>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</si>
  <si>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</si>
  <si>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</si>
  <si>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</si>
  <si>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</si>
  <si>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</si>
  <si>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</si>
  <si>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</si>
  <si>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</si>
  <si>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</si>
  <si>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</si>
  <si>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</si>
  <si>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</si>
  <si>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</si>
  <si>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</si>
  <si>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</si>
  <si>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</si>
  <si>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</si>
  <si>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</si>
  <si>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</si>
  <si>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</si>
  <si>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</si>
  <si>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</si>
  <si>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</si>
  <si>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</si>
  <si>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</si>
  <si>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</si>
  <si>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</si>
  <si>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</si>
  <si>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</si>
  <si>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</si>
  <si>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</si>
  <si>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</si>
  <si>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</si>
  <si>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</si>
  <si>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</si>
  <si>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</si>
  <si>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</si>
  <si>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</si>
  <si>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</si>
  <si>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</si>
  <si>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</si>
  <si>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</si>
  <si>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</si>
  <si>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</si>
  <si>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</si>
  <si>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</si>
  <si>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</si>
  <si>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</si>
  <si>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</si>
  <si>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</si>
  <si>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</si>
  <si>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</si>
  <si>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</si>
  <si>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</si>
  <si>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</si>
  <si>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</si>
  <si>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</si>
  <si>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</si>
  <si>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</si>
  <si>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</si>
  <si>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</si>
  <si>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</si>
  <si>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</si>
  <si>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</si>
  <si>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</si>
  <si>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</si>
  <si>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</si>
  <si>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</si>
  <si>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</si>
  <si>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</si>
  <si>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</si>
  <si>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</si>
  <si>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</si>
  <si>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</si>
  <si>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</si>
  <si>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</si>
  <si>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</si>
  <si>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</si>
  <si>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</si>
  <si>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</si>
  <si>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</si>
  <si>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</si>
  <si>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</si>
  <si>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</si>
  <si>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</si>
  <si>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</si>
  <si>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</si>
  <si>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</si>
  <si>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</si>
  <si>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</si>
  <si>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</si>
  <si>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</si>
  <si>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</si>
  <si>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</si>
  <si>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</si>
  <si>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</si>
  <si>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</si>
  <si>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</si>
  <si>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</si>
  <si>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</si>
  <si>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</si>
  <si>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</si>
  <si>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</si>
  <si>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</si>
  <si>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</si>
  <si>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</si>
  <si>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</si>
  <si>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</si>
  <si>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</si>
  <si>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</si>
  <si>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</si>
  <si>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</si>
  <si>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</si>
  <si>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</si>
  <si>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</si>
  <si>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</si>
  <si>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</si>
  <si>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</si>
  <si>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</si>
  <si>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</si>
  <si>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</si>
  <si>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</si>
  <si>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</si>
  <si>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</si>
  <si>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</si>
  <si>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</si>
  <si>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</si>
  <si>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</si>
  <si>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</si>
  <si>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</si>
  <si>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</si>
  <si>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</si>
  <si>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</si>
  <si>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</si>
  <si>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</si>
  <si>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</si>
  <si>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</si>
  <si>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</si>
  <si>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</si>
  <si>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</si>
  <si>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</si>
  <si>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</si>
  <si>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</si>
  <si>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</si>
  <si>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</si>
  <si>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</si>
  <si>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</si>
  <si>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</si>
  <si>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</si>
  <si>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</si>
  <si>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</si>
  <si>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</si>
  <si>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</si>
  <si>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</si>
  <si>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</si>
  <si>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</si>
  <si>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</si>
  <si>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</si>
  <si>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</si>
  <si>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</si>
  <si>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</si>
  <si>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</si>
  <si>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</si>
  <si>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</si>
  <si>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</si>
  <si>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</si>
  <si>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</si>
  <si>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</si>
  <si>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</si>
  <si>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</si>
  <si>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</si>
  <si>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</si>
  <si>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</si>
  <si>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</si>
  <si>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</si>
  <si>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</si>
  <si>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</si>
  <si>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</si>
  <si>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</si>
  <si>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</si>
  <si>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</si>
  <si>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</si>
  <si>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</si>
  <si>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</si>
  <si>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</si>
  <si>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</si>
  <si>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</si>
  <si>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</si>
  <si>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</si>
  <si>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</si>
  <si>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</si>
  <si>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</si>
  <si>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</si>
  <si>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</si>
  <si>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</si>
  <si>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</si>
  <si>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</si>
  <si>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</si>
  <si>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</si>
  <si>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</si>
  <si>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</si>
  <si>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</si>
  <si>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</si>
  <si>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</si>
  <si>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</si>
  <si>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</si>
  <si>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</si>
  <si>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</si>
  <si>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</si>
  <si>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</si>
  <si>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</si>
  <si>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</si>
  <si>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</si>
  <si>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</si>
  <si>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</si>
  <si>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</si>
  <si>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</si>
  <si>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</si>
  <si>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</si>
  <si>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</si>
  <si>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</si>
  <si>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</si>
  <si>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</si>
  <si>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</si>
  <si>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</si>
  <si>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</si>
  <si>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</si>
  <si>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</si>
  <si>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</si>
  <si>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</si>
  <si>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</si>
  <si>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</si>
  <si>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</si>
  <si>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</si>
  <si>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</si>
  <si>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</si>
  <si>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</si>
  <si>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</si>
  <si>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</si>
  <si>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</si>
  <si>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</si>
  <si>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</si>
  <si>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</si>
  <si>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</si>
  <si>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</si>
  <si>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</si>
  <si>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</si>
  <si>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</si>
  <si>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</si>
  <si>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</si>
  <si>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</si>
  <si>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</si>
  <si>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</si>
  <si>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</si>
  <si>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</si>
  <si>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</si>
  <si>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</si>
  <si>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</si>
  <si>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</si>
  <si>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</si>
  <si>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</si>
  <si>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</si>
  <si>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</si>
  <si>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</si>
  <si>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</si>
  <si>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</si>
  <si>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</si>
  <si>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</si>
  <si>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</si>
  <si>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</si>
  <si>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</si>
  <si>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</si>
  <si>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</si>
  <si>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</si>
  <si>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</si>
  <si>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</si>
  <si>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</si>
  <si>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</si>
  <si>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</si>
  <si>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</si>
  <si>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</si>
  <si>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</si>
  <si>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</si>
  <si>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</si>
  <si>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</si>
  <si>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</si>
  <si>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</si>
  <si>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</si>
  <si>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</si>
  <si>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</si>
  <si>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</si>
  <si>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</si>
  <si>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</si>
  <si>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</si>
  <si>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</si>
  <si>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</si>
  <si>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</si>
  <si>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</si>
  <si>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</si>
  <si>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</si>
  <si>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</si>
  <si>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</si>
  <si>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</si>
  <si>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</si>
  <si>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</si>
  <si>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</si>
  <si>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</si>
  <si>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</si>
  <si>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</si>
  <si>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</si>
  <si>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</si>
  <si>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</si>
  <si>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</si>
  <si>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</si>
  <si>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</si>
  <si>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</si>
  <si>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</si>
  <si>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</si>
  <si>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</si>
  <si>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</si>
  <si>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</si>
  <si>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</si>
  <si>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</si>
  <si>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</si>
  <si>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</si>
  <si>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</si>
  <si>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</si>
  <si>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</si>
  <si>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</si>
  <si>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</si>
  <si>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</si>
  <si>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</si>
  <si>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</si>
  <si>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</si>
  <si>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</si>
  <si>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</si>
  <si>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</si>
  <si>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</si>
  <si>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</si>
  <si>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</si>
  <si>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</si>
  <si>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</si>
  <si>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</si>
  <si>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</si>
  <si>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</si>
  <si>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</si>
  <si>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</si>
  <si>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</si>
  <si>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</si>
  <si>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</si>
  <si>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</si>
  <si>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</si>
  <si>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</si>
  <si>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</si>
  <si>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</si>
  <si>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</si>
  <si>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</si>
  <si>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</si>
  <si>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</si>
  <si>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</si>
  <si>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</si>
  <si>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</si>
  <si>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</si>
  <si>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</si>
  <si>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</si>
  <si>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</si>
  <si>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</si>
  <si>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</si>
  <si>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</si>
  <si>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</si>
  <si>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</si>
  <si>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</si>
  <si>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</si>
  <si>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</si>
  <si>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</si>
  <si>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</si>
  <si>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</si>
  <si>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</si>
  <si>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</si>
  <si>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</si>
  <si>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</si>
  <si>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</si>
  <si>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</si>
  <si>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</si>
  <si>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</si>
  <si>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</si>
  <si>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</si>
  <si>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</si>
  <si>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</si>
  <si>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</si>
  <si>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</si>
  <si>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</si>
  <si>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</si>
  <si>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</si>
  <si>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</si>
  <si>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</si>
  <si>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</si>
  <si>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</si>
  <si>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</si>
  <si>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</si>
  <si>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</si>
  <si>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</si>
  <si>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</si>
  <si>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</si>
  <si>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</si>
  <si>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</si>
  <si>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</si>
  <si>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</si>
  <si>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</si>
  <si>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</si>
  <si>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</si>
  <si>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</si>
  <si>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</si>
  <si>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</si>
  <si>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</si>
  <si>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</si>
  <si>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</si>
  <si>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</si>
  <si>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</si>
  <si>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</si>
  <si>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</si>
  <si>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</si>
  <si>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</si>
  <si>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</si>
  <si>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</si>
  <si>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</si>
  <si>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</si>
  <si>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</si>
  <si>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</si>
  <si>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</si>
  <si>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</si>
  <si>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</si>
  <si>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</si>
  <si>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</si>
  <si>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</si>
  <si>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</si>
  <si>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</si>
  <si>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</si>
  <si>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</si>
  <si>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</si>
  <si>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</si>
  <si>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</si>
  <si>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</si>
  <si>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</si>
  <si>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</si>
  <si>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</si>
  <si>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</si>
  <si>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</si>
  <si>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</si>
  <si>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</si>
  <si>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</si>
  <si>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</si>
  <si>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</si>
  <si>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</si>
  <si>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</si>
  <si>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</si>
  <si>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</si>
  <si>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</si>
  <si>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</si>
  <si>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</si>
  <si>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</si>
  <si>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</si>
  <si>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</si>
  <si>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</si>
  <si>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</si>
  <si>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</si>
  <si>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</si>
  <si>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</si>
  <si>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</si>
  <si>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</si>
  <si>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</si>
  <si>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</si>
  <si>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</si>
  <si>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</si>
  <si>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</si>
  <si>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</si>
  <si>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</si>
  <si>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</si>
  <si>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</si>
  <si>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</si>
  <si>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</si>
  <si>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</si>
  <si>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</si>
  <si>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</si>
  <si>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</si>
  <si>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</si>
  <si>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</si>
  <si>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</si>
  <si>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</si>
  <si>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</si>
  <si>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</si>
  <si>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</si>
  <si>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</si>
  <si>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</si>
  <si>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</si>
  <si>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</si>
  <si>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</si>
  <si>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</si>
  <si>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</si>
  <si>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</si>
  <si>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</si>
  <si>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</si>
  <si>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</si>
  <si>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</si>
  <si>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</si>
  <si>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</si>
  <si>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</si>
  <si>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</si>
  <si>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</si>
  <si>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</si>
  <si>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</si>
  <si>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</si>
  <si>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</si>
  <si>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</si>
  <si>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</si>
  <si>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</si>
  <si>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</si>
  <si>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</si>
  <si>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</si>
  <si>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</si>
  <si>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</si>
  <si>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</si>
  <si>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</si>
  <si>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</si>
  <si>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</si>
  <si>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</si>
  <si>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</si>
  <si>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</si>
  <si>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</si>
  <si>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</si>
  <si>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</si>
  <si>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</si>
  <si>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</si>
  <si>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</si>
  <si>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</si>
  <si>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</si>
  <si>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</si>
  <si>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</si>
  <si>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</si>
  <si>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</si>
  <si>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</si>
  <si>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</si>
  <si>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</si>
  <si>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</si>
  <si>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</si>
  <si>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</si>
  <si>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</si>
  <si>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</si>
  <si>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</si>
  <si>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</si>
  <si>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</si>
  <si>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</si>
  <si>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</si>
  <si>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</si>
  <si>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</si>
  <si>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</si>
  <si>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</si>
  <si>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</si>
  <si>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</si>
  <si>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</si>
  <si>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</si>
  <si>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</si>
  <si>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</si>
  <si>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</si>
  <si>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</si>
  <si>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</si>
  <si>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</si>
  <si>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</si>
  <si>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</si>
  <si>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</si>
  <si>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</si>
  <si>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</si>
  <si>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</si>
  <si>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</si>
  <si>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</si>
  <si>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</si>
  <si>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</si>
  <si>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</si>
  <si>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</si>
  <si>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</si>
  <si>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</si>
  <si>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</si>
  <si>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</si>
  <si>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</si>
  <si>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</si>
  <si>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</si>
  <si>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</si>
  <si>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</si>
  <si>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</si>
  <si>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</si>
  <si>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</si>
  <si>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</si>
  <si>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</si>
  <si>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</si>
  <si>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</si>
  <si>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</si>
  <si>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</si>
  <si>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</si>
  <si>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</si>
  <si>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</si>
  <si>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</si>
  <si>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</si>
  <si>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</si>
  <si>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</si>
  <si>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</si>
  <si>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</si>
  <si>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</si>
  <si>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</si>
  <si>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</si>
  <si>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</si>
  <si>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</si>
  <si>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</si>
  <si>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</si>
  <si>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</si>
  <si>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</si>
  <si>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</si>
  <si>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</si>
  <si>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</si>
  <si>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</si>
  <si>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</si>
  <si>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</si>
  <si>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</si>
  <si>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</si>
  <si>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</si>
  <si>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</si>
  <si>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</si>
  <si>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</si>
  <si>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</si>
  <si>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</si>
  <si>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</si>
  <si>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</si>
  <si>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</si>
  <si>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</si>
  <si>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</si>
  <si>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</si>
  <si>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</si>
  <si>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</si>
  <si>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</si>
  <si>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</si>
  <si>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</si>
  <si>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</si>
  <si>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</si>
  <si>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</si>
  <si>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</si>
  <si>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</si>
  <si>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</si>
  <si>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</si>
  <si>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</si>
  <si>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</si>
  <si>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</si>
  <si>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</si>
  <si>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</si>
  <si>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</si>
  <si>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</si>
  <si>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</si>
  <si>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</si>
  <si>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</si>
  <si>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</si>
  <si>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</si>
  <si>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</si>
  <si>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</si>
  <si>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</si>
  <si>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</si>
  <si>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</si>
  <si>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</si>
  <si>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</si>
  <si>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</si>
  <si>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</si>
  <si>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</si>
  <si>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</si>
  <si>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</si>
  <si>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</si>
  <si>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</si>
  <si>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</si>
  <si>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</si>
  <si>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</si>
  <si>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</si>
  <si>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</si>
  <si>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</si>
  <si>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</si>
  <si>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</si>
  <si>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</si>
  <si>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</si>
  <si>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</si>
  <si>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</si>
  <si>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</si>
  <si>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</si>
  <si>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</si>
  <si>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</si>
  <si>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</si>
  <si>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</si>
  <si>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</si>
  <si>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</si>
  <si>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</si>
  <si>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</si>
  <si>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</si>
  <si>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</si>
  <si>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</si>
  <si>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</si>
  <si>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</si>
  <si>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</si>
  <si>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</si>
  <si>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</si>
  <si>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</si>
  <si>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</si>
  <si>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</si>
  <si>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</si>
  <si>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</si>
  <si>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</si>
  <si>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</si>
  <si>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</si>
  <si>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</si>
  <si>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</si>
  <si>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</si>
  <si>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</si>
  <si>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</si>
  <si>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</si>
  <si>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</si>
  <si>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</si>
  <si>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</si>
  <si>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</si>
  <si>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</si>
  <si>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</si>
  <si>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</si>
  <si>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</si>
  <si>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</si>
  <si>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</si>
  <si>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</si>
  <si>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</si>
  <si>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</si>
  <si>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</si>
  <si>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</si>
  <si>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</si>
  <si>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</si>
  <si>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</si>
  <si>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</si>
  <si>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</si>
  <si>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</si>
  <si>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</si>
  <si>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</si>
  <si>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</si>
  <si>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</si>
  <si>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</si>
  <si>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</si>
  <si>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</si>
  <si>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</si>
  <si>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</si>
  <si>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</si>
  <si>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</si>
  <si>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</si>
  <si>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</si>
  <si>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</si>
  <si>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</si>
  <si>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</si>
  <si>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</si>
  <si>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</si>
  <si>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</si>
  <si>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</si>
  <si>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</si>
  <si>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</si>
  <si>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</si>
  <si>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</si>
  <si>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</si>
  <si>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</si>
  <si>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</si>
  <si>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</si>
  <si>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</si>
  <si>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</si>
  <si>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</si>
  <si>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</si>
  <si>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</si>
  <si>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</si>
  <si>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</si>
  <si>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</si>
  <si>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</si>
  <si>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</si>
  <si>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</si>
  <si>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</si>
  <si>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</si>
  <si>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</si>
  <si>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</si>
  <si>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</si>
  <si>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</si>
  <si>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</si>
  <si>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</si>
  <si>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</si>
  <si>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</si>
  <si>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</si>
  <si>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</si>
  <si>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</si>
  <si>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</si>
  <si>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</si>
  <si>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</si>
  <si>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</si>
  <si>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</si>
  <si>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</si>
  <si>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</si>
  <si>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</si>
  <si>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</si>
  <si>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</si>
  <si>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</si>
  <si>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</si>
  <si>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</si>
  <si>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</si>
  <si>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</si>
  <si>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</si>
  <si>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</si>
  <si>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</si>
  <si>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</si>
  <si>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</si>
  <si>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</si>
  <si>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</si>
  <si>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</si>
  <si>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</si>
  <si>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</si>
  <si>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</si>
  <si>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</si>
  <si>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</si>
  <si>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</si>
  <si>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</si>
  <si>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</si>
  <si>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</si>
  <si>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</si>
  <si>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</si>
  <si>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</si>
  <si>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</si>
  <si>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</si>
  <si>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</si>
  <si>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</si>
  <si>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</si>
  <si>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</si>
  <si>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</si>
  <si>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</si>
  <si>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</si>
  <si>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</si>
  <si>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</si>
  <si>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</si>
  <si>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</si>
  <si>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</si>
  <si>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</si>
  <si>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</si>
  <si>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</si>
  <si>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</si>
  <si>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</si>
  <si>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</si>
  <si>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</si>
  <si>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</si>
  <si>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</si>
  <si>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</si>
  <si>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</si>
  <si>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</si>
  <si>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</si>
  <si>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</si>
  <si>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</si>
  <si>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</si>
  <si>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</si>
  <si>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</si>
  <si>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</si>
  <si>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</si>
  <si>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</si>
  <si>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</si>
  <si>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</si>
  <si>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</si>
  <si>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</si>
  <si>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</si>
  <si>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</si>
  <si>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</si>
  <si>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</si>
  <si>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</si>
  <si>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</si>
  <si>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</si>
  <si>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</si>
  <si>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</si>
  <si>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</si>
  <si>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</si>
  <si>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</si>
  <si>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</si>
  <si>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</si>
  <si>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</si>
  <si>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</si>
  <si>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</si>
  <si>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</si>
  <si>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</si>
  <si>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</si>
  <si>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</si>
  <si>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</si>
  <si>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</si>
  <si>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</si>
  <si>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</si>
  <si>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</si>
  <si>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</si>
  <si>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</si>
  <si>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</si>
  <si>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</si>
  <si>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</si>
  <si>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</si>
  <si>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</si>
  <si>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</si>
  <si>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</si>
  <si>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</si>
  <si>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</si>
  <si>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</si>
  <si>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</si>
  <si>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</si>
  <si>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</si>
  <si>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</si>
  <si>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</si>
  <si>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</si>
  <si>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</si>
  <si>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</si>
  <si>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</si>
  <si>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</si>
  <si>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</si>
  <si>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</si>
  <si>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</si>
  <si>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</si>
  <si>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</si>
  <si>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</si>
  <si>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</si>
  <si>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</si>
  <si>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</si>
  <si>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</si>
  <si>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</si>
  <si>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</si>
  <si>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</si>
  <si>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</si>
  <si>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</si>
  <si>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</si>
  <si>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</si>
  <si>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</si>
  <si>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</si>
  <si>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</si>
  <si>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</si>
  <si>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</si>
  <si>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</si>
  <si>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</si>
  <si>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</si>
  <si>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</si>
  <si>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</si>
  <si>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</si>
  <si>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</si>
  <si>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</si>
  <si>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</si>
  <si>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</si>
  <si>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</si>
  <si>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</si>
  <si>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</si>
  <si>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</si>
  <si>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</si>
  <si>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</si>
  <si>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</si>
  <si>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</si>
  <si>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</si>
  <si>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</si>
  <si>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</si>
  <si>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</si>
  <si>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</si>
  <si>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</si>
  <si>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</si>
  <si>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</si>
  <si>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</si>
  <si>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</si>
  <si>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</si>
  <si>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</si>
  <si>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</si>
  <si>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</si>
  <si>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</si>
  <si>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</si>
  <si>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</si>
  <si>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</si>
  <si>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</si>
  <si>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</si>
  <si>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</si>
  <si>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</si>
  <si>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</si>
  <si>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</si>
  <si>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</si>
  <si>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</si>
  <si>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</si>
  <si>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</si>
  <si>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</si>
  <si>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</si>
  <si>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</si>
  <si>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</si>
  <si>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</si>
  <si>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</si>
  <si>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</si>
  <si>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</si>
  <si>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</si>
  <si>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</si>
  <si>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</si>
  <si>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</si>
  <si>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</si>
  <si>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</si>
  <si>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</si>
  <si>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</si>
  <si>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</si>
  <si>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</si>
  <si>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</si>
  <si>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</si>
  <si>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</si>
  <si>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</si>
  <si>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</si>
  <si>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</si>
  <si>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</si>
  <si>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</si>
  <si>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</si>
  <si>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</si>
  <si>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</si>
  <si>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</si>
  <si>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</si>
  <si>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</si>
  <si>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</si>
  <si>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</si>
  <si>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</si>
  <si>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</si>
  <si>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</si>
  <si>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</si>
  <si>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</si>
  <si>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</si>
  <si>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</si>
  <si>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</si>
  <si>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</si>
  <si>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</si>
  <si>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</si>
  <si>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</si>
  <si>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</si>
  <si>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</si>
  <si>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</si>
  <si>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</si>
  <si>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</si>
  <si>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</si>
  <si>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</si>
  <si>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</si>
  <si>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</si>
  <si>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</si>
  <si>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</si>
  <si>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</si>
  <si>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</si>
  <si>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</si>
  <si>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</si>
  <si>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</si>
  <si>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</si>
  <si>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</si>
  <si>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</si>
  <si>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</si>
  <si>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</si>
  <si>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</si>
  <si>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</si>
  <si>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</si>
  <si>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</si>
  <si>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</si>
  <si>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</si>
  <si>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</si>
  <si>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</si>
  <si>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</si>
  <si>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</si>
  <si>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</si>
  <si>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</si>
  <si>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</si>
  <si>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</si>
  <si>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</si>
  <si>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</si>
  <si>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</si>
  <si>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</si>
  <si>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</si>
  <si>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</si>
  <si>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</si>
  <si>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</si>
  <si>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</si>
  <si>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</si>
  <si>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</si>
  <si>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</si>
  <si>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</si>
  <si>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</si>
  <si>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</si>
  <si>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</si>
  <si>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</si>
  <si>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</si>
  <si>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</si>
  <si>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</si>
  <si>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</si>
  <si>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</si>
  <si>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</si>
  <si>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</si>
  <si>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</si>
  <si>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</si>
  <si>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</si>
  <si>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</si>
  <si>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</si>
  <si>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</si>
  <si>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</si>
  <si>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</si>
  <si>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</si>
  <si>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</si>
  <si>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</si>
  <si>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</si>
  <si>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</si>
  <si>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</si>
  <si>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</si>
  <si>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</si>
  <si>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</si>
  <si>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</si>
  <si>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</si>
  <si>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</si>
  <si>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</si>
  <si>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</si>
  <si>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</si>
  <si>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</si>
  <si>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</si>
  <si>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</si>
  <si>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</si>
  <si>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</si>
  <si>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</si>
  <si>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</si>
  <si>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</si>
  <si>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</si>
  <si>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</si>
  <si>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</si>
  <si>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</si>
  <si>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</si>
  <si>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</si>
  <si>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</si>
  <si>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</si>
  <si>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</si>
  <si>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</si>
  <si>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</si>
  <si>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</si>
  <si>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</si>
  <si>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</si>
  <si>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</si>
  <si>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</si>
  <si>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</si>
  <si>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</si>
  <si>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</si>
  <si>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</si>
  <si>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</si>
  <si>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</si>
  <si>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</si>
  <si>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</si>
  <si>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</si>
  <si>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</si>
  <si>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</si>
  <si>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</si>
  <si>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</si>
  <si>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</si>
  <si>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</si>
  <si>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</si>
  <si>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</si>
  <si>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</si>
  <si>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</si>
  <si>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</si>
  <si>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</si>
  <si>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</si>
  <si>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</si>
  <si>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</si>
  <si>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</si>
  <si>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</si>
  <si>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</si>
  <si>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</si>
  <si>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</si>
  <si>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</si>
  <si>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</si>
  <si>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</si>
  <si>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</si>
  <si>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</si>
  <si>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</si>
  <si>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</si>
  <si>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</si>
  <si>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</si>
  <si>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</si>
  <si>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</si>
  <si>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</si>
  <si>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</si>
  <si>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</si>
  <si>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</si>
  <si>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</si>
  <si>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</si>
  <si>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</si>
  <si>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</si>
  <si>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</si>
  <si>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</si>
  <si>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</si>
  <si>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</si>
  <si>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</si>
  <si>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</si>
  <si>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</si>
  <si>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</si>
  <si>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</si>
  <si>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</si>
  <si>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</si>
  <si>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</si>
  <si>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</si>
  <si>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</si>
  <si>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</si>
  <si>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</si>
  <si>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</si>
  <si>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</si>
  <si>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</si>
  <si>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</si>
  <si>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</si>
  <si>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</si>
  <si>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</si>
  <si>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</si>
  <si>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</si>
  <si>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</si>
  <si>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</si>
  <si>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</si>
  <si>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</si>
  <si>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</si>
  <si>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</si>
  <si>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</si>
  <si>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</si>
  <si>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</si>
  <si>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</si>
  <si>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</si>
  <si>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</si>
  <si>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</si>
  <si>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</si>
  <si>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</si>
  <si>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</si>
  <si>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</si>
  <si>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</si>
  <si>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</si>
  <si>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</si>
  <si>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</si>
  <si>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</si>
  <si>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</si>
  <si>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</si>
  <si>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</si>
  <si>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</si>
  <si>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</si>
  <si>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</si>
  <si>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</si>
  <si>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</si>
  <si>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</si>
  <si>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</si>
  <si>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</si>
  <si>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</si>
  <si>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</si>
  <si>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</si>
  <si>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</si>
  <si>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</si>
  <si>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</si>
  <si>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</si>
  <si>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</si>
  <si>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</si>
  <si>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</si>
  <si>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</si>
  <si>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</si>
  <si>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</si>
  <si>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</si>
  <si>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</si>
  <si>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</si>
  <si>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</si>
  <si>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</si>
  <si>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</si>
  <si>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</si>
  <si>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</si>
  <si>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</si>
  <si>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</si>
  <si>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</si>
  <si>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</si>
  <si>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</si>
  <si>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</si>
  <si>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</si>
  <si>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</si>
  <si>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</si>
  <si>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</si>
  <si>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</si>
  <si>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</si>
  <si>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</si>
  <si>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</si>
  <si>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</si>
  <si>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</si>
  <si>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</si>
  <si>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</si>
  <si>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</si>
  <si>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</si>
  <si>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</si>
  <si>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</si>
  <si>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</si>
  <si>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</si>
  <si>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</si>
  <si>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</si>
  <si>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</si>
  <si>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</si>
  <si>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</si>
  <si>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</si>
  <si>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</si>
  <si>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</si>
  <si>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</si>
  <si>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</si>
  <si>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</si>
  <si>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</si>
  <si>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</si>
  <si>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</si>
  <si>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</si>
  <si>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</si>
  <si>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</si>
  <si>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</si>
  <si>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</si>
  <si>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</si>
  <si>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</si>
  <si>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</si>
  <si>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</si>
  <si>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</si>
  <si>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</si>
  <si>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</si>
  <si>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</si>
  <si>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</si>
  <si>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</si>
  <si>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</si>
  <si>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</si>
  <si>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</si>
  <si>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</si>
  <si>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</si>
  <si>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</si>
  <si>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</si>
  <si>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</si>
  <si>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</si>
  <si>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</si>
  <si>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</si>
  <si>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</si>
  <si>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</si>
  <si>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</si>
  <si>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</si>
  <si>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</si>
  <si>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</si>
  <si>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</si>
  <si>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</si>
  <si>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</si>
  <si>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</si>
  <si>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</si>
  <si>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</si>
  <si>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</si>
  <si>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</si>
  <si>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</si>
  <si>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</si>
  <si>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</si>
  <si>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</si>
  <si>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</si>
  <si>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</si>
  <si>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</si>
  <si>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</si>
  <si>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</si>
  <si>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</si>
  <si>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</si>
  <si>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</si>
  <si>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</si>
  <si>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</si>
  <si>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</si>
  <si>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</si>
  <si>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</si>
  <si>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</si>
  <si>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</si>
  <si>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</si>
  <si>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</si>
  <si>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</si>
  <si>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</si>
  <si>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</si>
  <si>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</si>
  <si>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</si>
  <si>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</si>
  <si>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</si>
  <si>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</si>
  <si>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</si>
  <si>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</si>
  <si>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</si>
  <si>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</si>
  <si>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</si>
  <si>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</si>
  <si>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</si>
  <si>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</si>
  <si>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</si>
  <si>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</si>
  <si>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</si>
  <si>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</si>
  <si>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</si>
  <si>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</si>
  <si>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</si>
  <si>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</si>
  <si>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</si>
  <si>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</si>
  <si>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</si>
  <si>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</si>
  <si>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</si>
  <si>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</si>
  <si>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</si>
  <si>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</si>
  <si>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</si>
  <si>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</si>
  <si>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</si>
  <si>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</si>
  <si>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</si>
  <si>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</si>
  <si>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</si>
  <si>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</si>
  <si>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</si>
  <si>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</si>
  <si>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</si>
  <si>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</si>
  <si>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</si>
  <si>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</si>
  <si>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</si>
  <si>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</si>
  <si>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</si>
  <si>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</si>
  <si>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</si>
  <si>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</si>
  <si>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</si>
  <si>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</si>
  <si>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</si>
  <si>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</si>
  <si>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</si>
  <si>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</si>
  <si>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</si>
  <si>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</si>
  <si>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</si>
  <si>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</si>
  <si>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</si>
  <si>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</si>
  <si>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</si>
  <si>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</si>
  <si>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</si>
  <si>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</si>
  <si>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</si>
  <si>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</si>
  <si>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</si>
  <si>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</si>
  <si>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</si>
  <si>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</si>
  <si>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</si>
  <si>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</si>
  <si>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</si>
  <si>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</si>
  <si>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</si>
  <si>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</si>
  <si>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</si>
  <si>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</si>
  <si>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</si>
  <si>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</si>
  <si>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</si>
  <si>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</si>
  <si>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</si>
  <si>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</si>
  <si>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</si>
  <si>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</si>
  <si>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</si>
  <si>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</si>
  <si>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</si>
  <si>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</si>
  <si>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</si>
  <si>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</si>
  <si>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</si>
  <si>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</si>
  <si>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</si>
  <si>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</si>
  <si>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</si>
  <si>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</si>
  <si>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</si>
  <si>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</si>
  <si>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</si>
  <si>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</si>
  <si>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</si>
  <si>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</si>
  <si>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</si>
  <si>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</si>
  <si>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</si>
  <si>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</si>
  <si>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</si>
  <si>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</si>
  <si>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</si>
  <si>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</si>
  <si>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</si>
  <si>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</si>
  <si>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</si>
  <si>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</si>
  <si>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</si>
  <si>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</si>
  <si>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</si>
  <si>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</si>
  <si>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</si>
  <si>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</si>
  <si>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</si>
  <si>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</si>
  <si>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</si>
  <si>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</si>
  <si>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</si>
  <si>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</si>
  <si>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</si>
  <si>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</si>
  <si>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</si>
  <si>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</si>
  <si>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</si>
  <si>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</si>
  <si>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</si>
  <si>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</si>
  <si>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</si>
  <si>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</si>
  <si>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</si>
  <si>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</si>
  <si>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</si>
  <si>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</si>
  <si>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</si>
  <si>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</si>
  <si>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</si>
  <si>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</si>
  <si>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</si>
  <si>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</si>
  <si>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</si>
  <si>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</si>
  <si>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</si>
  <si>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</si>
  <si>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</si>
  <si>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</si>
  <si>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</si>
  <si>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</si>
  <si>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</si>
  <si>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</si>
  <si>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</si>
  <si>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</si>
  <si>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</si>
  <si>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</si>
  <si>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</si>
  <si>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</si>
  <si>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</si>
  <si>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</si>
  <si>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</si>
  <si>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</si>
  <si>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</si>
  <si>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</si>
  <si>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</si>
  <si>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</si>
  <si>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</si>
  <si>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</si>
  <si>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</si>
  <si>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</si>
  <si>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</si>
  <si>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</si>
  <si>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</si>
  <si>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</si>
  <si>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</si>
  <si>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</si>
  <si>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</si>
  <si>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</si>
  <si>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</si>
  <si>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</si>
  <si>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</si>
  <si>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</si>
  <si>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</si>
  <si>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</si>
  <si>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</si>
  <si>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</si>
  <si>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</si>
  <si>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</si>
  <si>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</si>
  <si>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</si>
  <si>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</si>
  <si>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</si>
  <si>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</si>
  <si>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</si>
  <si>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</si>
  <si>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</si>
  <si>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</si>
  <si>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</si>
  <si>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</si>
  <si>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</si>
  <si>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</si>
  <si>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</si>
  <si>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</si>
  <si>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</si>
  <si>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</si>
  <si>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</si>
  <si>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</si>
  <si>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</si>
  <si>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</si>
  <si>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</si>
  <si>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</si>
  <si>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</si>
  <si>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</si>
  <si>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</si>
  <si>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</si>
  <si>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</si>
  <si>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</si>
  <si>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</si>
  <si>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</si>
  <si>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</si>
  <si>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</si>
  <si>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</si>
  <si>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</si>
  <si>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</si>
  <si>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</si>
  <si>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</si>
  <si>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</si>
  <si>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</si>
  <si>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</si>
  <si>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</si>
  <si>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</si>
  <si>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</si>
  <si>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</si>
  <si>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</si>
  <si>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</si>
  <si>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</si>
  <si>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</si>
  <si>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</si>
  <si>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</si>
  <si>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</si>
  <si>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</si>
  <si>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</si>
  <si>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</si>
  <si>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</si>
  <si>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</si>
  <si>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</si>
  <si>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</si>
  <si>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</si>
  <si>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</si>
  <si>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</si>
  <si>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</si>
  <si>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</si>
  <si>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</si>
  <si>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</si>
  <si>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</si>
  <si>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</si>
  <si>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</si>
  <si>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</si>
  <si>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</si>
  <si>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</si>
  <si>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</si>
  <si>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</si>
  <si>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</si>
  <si>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</si>
  <si>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</si>
  <si>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</si>
  <si>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</si>
  <si>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</si>
  <si>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</si>
  <si>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</si>
  <si>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</si>
  <si>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</si>
  <si>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</si>
  <si>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</si>
  <si>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</si>
  <si>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</si>
  <si>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</si>
  <si>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</si>
  <si>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</si>
  <si>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</si>
  <si>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</si>
  <si>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</si>
  <si>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</si>
  <si>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</si>
  <si>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</si>
  <si>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</si>
  <si>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</si>
  <si>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</si>
  <si>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</si>
  <si>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</si>
  <si>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</si>
  <si>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</si>
  <si>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</si>
  <si>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</si>
  <si>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</si>
  <si>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</si>
  <si>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</si>
  <si>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</si>
  <si>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</si>
  <si>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</si>
  <si>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</si>
  <si>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</si>
  <si>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</si>
  <si>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</si>
  <si>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</si>
  <si>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</si>
  <si>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</si>
  <si>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</si>
  <si>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</si>
  <si>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</si>
  <si>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</si>
  <si>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</si>
  <si>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</si>
  <si>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</si>
  <si>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</si>
  <si>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</si>
  <si>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</si>
  <si>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</si>
  <si>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</si>
  <si>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</si>
  <si>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</si>
  <si>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</si>
  <si>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</si>
  <si>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</si>
  <si>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</si>
  <si>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</si>
  <si>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</si>
  <si>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</si>
  <si>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</si>
  <si>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</si>
  <si>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</si>
  <si>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</si>
  <si>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</si>
  <si>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</si>
  <si>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</si>
  <si>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</si>
  <si>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</si>
  <si>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</si>
  <si>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</si>
  <si>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</si>
  <si>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</si>
  <si>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</si>
  <si>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</si>
  <si>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</si>
  <si>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</si>
  <si>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</si>
  <si>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</si>
  <si>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</si>
  <si>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</si>
  <si>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</si>
  <si>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</si>
  <si>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</si>
  <si>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</si>
  <si>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</si>
  <si>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</si>
  <si>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</si>
  <si>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</si>
  <si>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</si>
  <si>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</si>
  <si>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</si>
  <si>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</si>
  <si>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</si>
  <si>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</si>
  <si>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</si>
  <si>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</si>
  <si>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</si>
  <si>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</si>
  <si>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</si>
  <si>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</si>
  <si>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</si>
  <si>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</si>
  <si>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</si>
  <si>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</si>
  <si>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</si>
  <si>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</si>
  <si>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</si>
  <si>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</si>
  <si>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</si>
  <si>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</si>
  <si>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</si>
  <si>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</si>
  <si>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</si>
  <si>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</si>
  <si>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</si>
  <si>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</si>
  <si>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</si>
  <si>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</si>
  <si>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</si>
  <si>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</si>
  <si>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</si>
  <si>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</si>
  <si>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</si>
  <si>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</si>
  <si>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</si>
  <si>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</si>
  <si>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</si>
  <si>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</si>
  <si>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</si>
  <si>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</si>
  <si>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</si>
  <si>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</si>
  <si>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</si>
  <si>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</si>
  <si>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</si>
  <si>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</si>
  <si>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</si>
  <si>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</si>
  <si>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</si>
  <si>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</si>
  <si>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</si>
  <si>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</si>
  <si>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</si>
  <si>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</si>
  <si>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</si>
  <si>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</si>
  <si>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</si>
  <si>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</si>
  <si>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</si>
  <si>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</si>
  <si>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</si>
  <si>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</si>
  <si>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</si>
  <si>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</si>
  <si>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</si>
  <si>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</si>
  <si>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</si>
  <si>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</si>
  <si>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</si>
  <si>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</si>
  <si>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</si>
  <si>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</si>
  <si>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</si>
  <si>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</si>
  <si>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</si>
  <si>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</si>
  <si>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</si>
  <si>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</si>
  <si>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</si>
  <si>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</si>
  <si>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</si>
  <si>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</si>
  <si>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</si>
  <si>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</si>
  <si>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</si>
  <si>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</si>
  <si>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</si>
  <si>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</si>
  <si>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</si>
  <si>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</si>
  <si>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</si>
  <si>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</si>
  <si>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</si>
  <si>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</si>
  <si>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</si>
  <si>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</si>
  <si>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</si>
  <si>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</si>
  <si>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</si>
  <si>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</si>
  <si>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</si>
  <si>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</si>
  <si>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</si>
  <si>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</si>
  <si>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</si>
  <si>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</si>
  <si>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</si>
  <si>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</si>
  <si>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</si>
  <si>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</si>
  <si>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</si>
  <si>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</si>
  <si>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</si>
  <si>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</si>
  <si>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</si>
  <si>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</si>
  <si>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</si>
  <si>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</si>
  <si>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</si>
  <si>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</si>
  <si>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</si>
  <si>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</si>
  <si>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</si>
  <si>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</si>
  <si>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</si>
  <si>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</si>
  <si>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</si>
  <si>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</si>
  <si>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</si>
  <si>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</si>
  <si>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</si>
  <si>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</si>
  <si>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</si>
  <si>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</si>
  <si>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</si>
  <si>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</si>
  <si>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</si>
  <si>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</si>
  <si>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</si>
  <si>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</si>
  <si>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</si>
  <si>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</si>
  <si>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</si>
  <si>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</si>
  <si>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</si>
  <si>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</si>
  <si>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</si>
  <si>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</si>
  <si>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</si>
  <si>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</si>
  <si>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</si>
  <si>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</si>
  <si>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</si>
  <si>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</si>
  <si>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</si>
  <si>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</si>
  <si>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</si>
  <si>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</si>
  <si>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</si>
  <si>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</si>
  <si>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</si>
  <si>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</si>
  <si>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</si>
  <si>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</si>
  <si>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</si>
  <si>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</si>
  <si>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</si>
  <si>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</si>
  <si>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</si>
  <si>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</si>
  <si>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</si>
  <si>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</si>
  <si>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</si>
  <si>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</si>
  <si>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</si>
  <si>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</si>
  <si>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</si>
  <si>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</si>
  <si>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</si>
  <si>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</si>
  <si>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</si>
  <si>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</si>
  <si>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</si>
  <si>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</si>
  <si>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</si>
  <si>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</si>
  <si>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</si>
  <si>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</si>
  <si>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</si>
  <si>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</si>
  <si>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</si>
  <si>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</si>
  <si>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</si>
  <si>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</si>
  <si>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</si>
  <si>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</si>
  <si>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</si>
  <si>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</si>
  <si>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</si>
  <si>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</si>
  <si>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</si>
  <si>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</si>
  <si>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</si>
  <si>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</si>
  <si>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</si>
  <si>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</si>
  <si>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</si>
  <si>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</si>
  <si>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</si>
  <si>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</si>
  <si>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</si>
  <si>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</si>
  <si>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</si>
  <si>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</si>
  <si>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</si>
  <si>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</si>
  <si>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</si>
  <si>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</si>
  <si>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</si>
  <si>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</si>
  <si>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</si>
  <si>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</si>
  <si>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</si>
  <si>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</si>
  <si>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</si>
  <si>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</si>
  <si>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</si>
  <si>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</si>
  <si>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</si>
  <si>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</si>
  <si>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</si>
  <si>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</si>
  <si>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</si>
  <si>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</si>
  <si>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</si>
  <si>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</si>
  <si>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</si>
  <si>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</si>
  <si>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</si>
  <si>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</si>
  <si>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</si>
  <si>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</si>
  <si>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</si>
  <si>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</si>
  <si>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</si>
  <si>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</si>
  <si>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</si>
  <si>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</si>
  <si>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</si>
  <si>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</si>
  <si>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</si>
  <si>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</si>
  <si>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</si>
  <si>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</si>
  <si>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</si>
  <si>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</si>
  <si>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</si>
  <si>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</si>
  <si>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</si>
  <si>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</si>
  <si>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</si>
  <si>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</si>
  <si>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</si>
  <si>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</si>
  <si>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</si>
  <si>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</si>
  <si>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</si>
  <si>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</si>
  <si>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</si>
  <si>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</si>
  <si>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</si>
  <si>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</si>
  <si>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</si>
  <si>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</si>
  <si>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</si>
  <si>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</si>
  <si>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</si>
  <si>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</si>
  <si>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</si>
  <si>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</si>
  <si>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</si>
  <si>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</si>
  <si>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</si>
  <si>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</si>
  <si>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</si>
  <si>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</si>
  <si>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</si>
  <si>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</si>
  <si>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</si>
  <si>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</si>
  <si>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</si>
  <si>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</si>
  <si>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</si>
  <si>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</si>
  <si>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</si>
  <si>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</si>
  <si>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</si>
  <si>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</si>
  <si>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</si>
  <si>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</si>
  <si>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</si>
  <si>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</si>
  <si>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</si>
  <si>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</si>
  <si>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</si>
  <si>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</si>
  <si>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</si>
  <si>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</si>
  <si>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</si>
  <si>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</si>
  <si>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</si>
  <si>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</si>
  <si>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</si>
  <si>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</si>
  <si>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</si>
  <si>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</si>
  <si>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</si>
  <si>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</si>
  <si>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</si>
  <si>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</si>
  <si>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</si>
  <si>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</si>
  <si>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</si>
  <si>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</si>
  <si>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</si>
  <si>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</si>
  <si>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</si>
  <si>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</si>
  <si>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</si>
  <si>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</si>
  <si>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</si>
  <si>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</si>
  <si>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</si>
  <si>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</si>
  <si>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</si>
  <si>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</si>
  <si>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</si>
  <si>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</si>
  <si>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</si>
  <si>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</si>
  <si>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</si>
  <si>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</si>
  <si>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</si>
  <si>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</si>
  <si>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</si>
  <si>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</si>
  <si>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</si>
  <si>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</si>
  <si>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</si>
  <si>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</si>
  <si>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</si>
  <si>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</si>
  <si>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</si>
  <si>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</si>
  <si>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</si>
  <si>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</si>
  <si>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</si>
  <si>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</si>
  <si>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</si>
  <si>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</si>
  <si>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</si>
  <si>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</si>
  <si>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</si>
  <si>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</si>
  <si>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</si>
  <si>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</si>
  <si>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</si>
  <si>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</si>
  <si>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</si>
  <si>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</si>
  <si>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</si>
  <si>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</si>
  <si>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</si>
  <si>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</si>
  <si>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</si>
  <si>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</si>
  <si>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</si>
  <si>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</si>
  <si>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</si>
  <si>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</si>
  <si>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</si>
  <si>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</si>
  <si>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</si>
  <si>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</si>
  <si>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</si>
  <si>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</si>
  <si>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</si>
  <si>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</si>
  <si>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</si>
  <si>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</si>
  <si>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</si>
  <si>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</si>
  <si>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</si>
  <si>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</si>
  <si>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</si>
  <si>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</si>
  <si>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</si>
  <si>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</si>
  <si>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</si>
  <si>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</si>
  <si>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</si>
  <si>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</si>
  <si>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</si>
  <si>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</si>
  <si>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</si>
  <si>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</si>
  <si>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</si>
  <si>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</si>
  <si>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</si>
  <si>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</si>
  <si>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</si>
  <si>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</si>
  <si>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</si>
  <si>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</si>
  <si>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</si>
  <si>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</si>
  <si>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</si>
  <si>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</si>
  <si>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</si>
  <si>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</si>
  <si>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</si>
  <si>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</si>
  <si>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</si>
  <si>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</si>
  <si>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</si>
  <si>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</si>
  <si>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</si>
  <si>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</si>
  <si>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</si>
  <si>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</si>
  <si>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</si>
  <si>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</si>
  <si>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</si>
  <si>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</si>
  <si>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</si>
  <si>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</si>
  <si>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</si>
  <si>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</si>
  <si>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</si>
  <si>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</si>
  <si>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</si>
  <si>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</si>
  <si>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</si>
  <si>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</si>
  <si>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</si>
  <si>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</si>
  <si>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</si>
  <si>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</si>
  <si>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</si>
  <si>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</si>
  <si>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</si>
  <si>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</si>
  <si>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</si>
  <si>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</si>
  <si>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</si>
  <si>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</si>
  <si>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</si>
  <si>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</si>
  <si>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</si>
  <si>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</si>
  <si>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</si>
  <si>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</si>
  <si>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</si>
  <si>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</si>
  <si>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</si>
  <si>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</si>
  <si>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</si>
  <si>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</si>
  <si>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</si>
  <si>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</si>
  <si>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</si>
  <si>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</si>
  <si>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</si>
  <si>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</si>
  <si>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</si>
  <si>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</si>
  <si>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</si>
  <si>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</si>
  <si>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</si>
  <si>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</si>
  <si>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</si>
  <si>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</si>
  <si>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</si>
  <si>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</si>
  <si>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</si>
  <si>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</si>
  <si>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</si>
  <si>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</si>
  <si>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</si>
  <si>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</si>
  <si>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</si>
  <si>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</si>
  <si>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</si>
  <si>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</si>
  <si>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</si>
  <si>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</si>
  <si>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</si>
  <si>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</si>
  <si>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</si>
  <si>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</si>
  <si>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</si>
  <si>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</si>
  <si>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</si>
  <si>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</si>
  <si>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</si>
  <si>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</si>
  <si>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</si>
  <si>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</si>
  <si>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</si>
  <si>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</si>
  <si>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</si>
  <si>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</si>
  <si>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</si>
  <si>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</si>
  <si>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</si>
  <si>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</si>
  <si>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</si>
  <si>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</si>
  <si>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</si>
  <si>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</si>
  <si>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</si>
  <si>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</si>
  <si>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</si>
  <si>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</si>
  <si>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</si>
  <si>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</si>
  <si>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</si>
  <si>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</si>
  <si>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</si>
  <si>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</si>
  <si>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</si>
  <si>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</si>
  <si>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</si>
  <si>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</si>
  <si>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</si>
  <si>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</si>
  <si>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</si>
  <si>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</si>
  <si>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</si>
  <si>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</si>
  <si>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</si>
  <si>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</si>
  <si>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</si>
  <si>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</si>
  <si>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</si>
  <si>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</si>
  <si>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</si>
  <si>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</si>
  <si>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</si>
  <si>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</si>
  <si>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</si>
  <si>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</si>
  <si>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</si>
  <si>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</si>
  <si>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</si>
  <si>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</si>
  <si>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</si>
  <si>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</si>
  <si>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</si>
  <si>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</si>
  <si>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</si>
  <si>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</si>
  <si>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</si>
  <si>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</si>
  <si>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</si>
  <si>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</si>
  <si>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</si>
  <si>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</si>
  <si>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</si>
  <si>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</si>
  <si>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</si>
  <si>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</si>
  <si>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</si>
  <si>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</si>
  <si>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</si>
  <si>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</si>
  <si>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</si>
  <si>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</si>
  <si>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</si>
  <si>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</si>
  <si>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</si>
  <si>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</si>
  <si>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</si>
  <si>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</si>
  <si>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</si>
  <si>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</si>
  <si>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</si>
  <si>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</si>
  <si>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</si>
  <si>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</si>
  <si>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</si>
  <si>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</si>
  <si>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</si>
  <si>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</si>
  <si>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</si>
  <si>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</si>
  <si>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</si>
  <si>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</si>
  <si>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</si>
  <si>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</si>
  <si>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</si>
  <si>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</si>
  <si>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</si>
  <si>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</si>
  <si>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</si>
  <si>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</si>
  <si>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</si>
  <si>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</si>
  <si>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</si>
  <si>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</si>
  <si>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</si>
  <si>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</si>
  <si>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</si>
  <si>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</si>
  <si>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</si>
  <si>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</si>
  <si>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</si>
  <si>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</si>
  <si>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</si>
  <si>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</si>
  <si>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</si>
  <si>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</si>
  <si>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</si>
  <si>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</si>
  <si>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</si>
  <si>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</si>
  <si>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</si>
  <si>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</si>
  <si>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</si>
  <si>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</si>
  <si>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</si>
  <si>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</si>
  <si>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</si>
  <si>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</si>
  <si>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</si>
  <si>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</si>
  <si>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</si>
  <si>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</si>
  <si>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</si>
  <si>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</si>
  <si>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</si>
  <si>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</si>
  <si>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</si>
  <si>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</si>
  <si>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</si>
  <si>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</si>
  <si>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</si>
  <si>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</si>
  <si>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</si>
  <si>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</si>
  <si>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</si>
  <si>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</si>
  <si>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</si>
  <si>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</si>
  <si>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</si>
  <si>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</si>
  <si>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</si>
  <si>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</si>
  <si>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</si>
  <si>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</si>
  <si>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</si>
  <si>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</si>
  <si>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</si>
  <si>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</si>
  <si>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</si>
  <si>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</si>
  <si>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</si>
  <si>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</si>
  <si>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</si>
  <si>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</si>
  <si>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</si>
  <si>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</si>
  <si>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</si>
  <si>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</si>
  <si>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</si>
  <si>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</si>
  <si>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</si>
  <si>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</si>
  <si>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</si>
  <si>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</si>
  <si>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</si>
  <si>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</si>
  <si>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</si>
  <si>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</si>
  <si>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</si>
  <si>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</si>
  <si>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</si>
  <si>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</si>
  <si>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</si>
  <si>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</si>
  <si>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</si>
  <si>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</si>
  <si>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</si>
  <si>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</si>
  <si>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</si>
  <si>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</si>
  <si>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</si>
  <si>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</si>
  <si>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</si>
  <si>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</si>
  <si>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</si>
  <si>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</si>
  <si>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</si>
  <si>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</si>
  <si>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</si>
  <si>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</si>
  <si>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</si>
  <si>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</si>
  <si>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</si>
  <si>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</si>
  <si>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</si>
  <si>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</si>
  <si>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</si>
  <si>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</si>
  <si>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</si>
  <si>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</si>
  <si>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</si>
  <si>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</si>
  <si>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</si>
  <si>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</si>
  <si>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</si>
  <si>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</si>
  <si>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</si>
  <si>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</si>
  <si>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</si>
  <si>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</si>
  <si>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</si>
  <si>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</si>
  <si>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</si>
  <si>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</si>
  <si>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</si>
  <si>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</si>
  <si>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</si>
  <si>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</si>
  <si>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</si>
  <si>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</si>
  <si>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</si>
  <si>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</si>
  <si>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</si>
  <si>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</si>
  <si>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</si>
  <si>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</si>
  <si>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</si>
  <si>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</si>
  <si>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</si>
  <si>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</si>
  <si>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</si>
  <si>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</si>
  <si>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</si>
  <si>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</si>
  <si>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</si>
  <si>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</si>
  <si>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</si>
  <si>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</si>
  <si>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</si>
  <si>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</si>
  <si>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</si>
  <si>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</si>
  <si>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</si>
  <si>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</si>
  <si>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</si>
  <si>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</si>
  <si>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</si>
  <si>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</si>
  <si>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</si>
  <si>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</si>
  <si>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</si>
  <si>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</si>
  <si>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</si>
  <si>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</si>
  <si>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</si>
  <si>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</si>
  <si>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</si>
  <si>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</si>
  <si>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</si>
  <si>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</si>
  <si>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</si>
  <si>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</si>
  <si>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</si>
  <si>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</si>
  <si>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</si>
  <si>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</si>
  <si>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</si>
  <si>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</si>
  <si>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</si>
  <si>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</si>
  <si>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</si>
  <si>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</si>
  <si>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</si>
  <si>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</si>
  <si>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</si>
  <si>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</si>
  <si>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</si>
  <si>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</si>
  <si>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</si>
  <si>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</si>
  <si>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</si>
  <si>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</si>
  <si>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</si>
  <si>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</si>
  <si>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</si>
  <si>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</si>
  <si>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</si>
  <si>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</si>
  <si>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</si>
  <si>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</si>
  <si>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</si>
  <si>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</si>
  <si>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</si>
  <si>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</si>
  <si>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</si>
  <si>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</si>
  <si>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</si>
  <si>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</si>
  <si>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</si>
  <si>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</si>
  <si>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</si>
  <si>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</si>
  <si>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</si>
  <si>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</si>
  <si>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</si>
  <si>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</si>
  <si>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</si>
  <si>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</si>
  <si>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</si>
  <si>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</si>
  <si>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</si>
  <si>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</si>
  <si>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</si>
  <si>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</si>
  <si>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</si>
  <si>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</si>
  <si>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</si>
  <si>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</si>
  <si>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</si>
  <si>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</si>
  <si>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</si>
  <si>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</si>
  <si>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</si>
  <si>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</si>
  <si>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</si>
  <si>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</si>
  <si>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</si>
  <si>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</si>
  <si>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</si>
  <si>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</si>
  <si>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</si>
  <si>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</si>
  <si>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</si>
  <si>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</si>
  <si>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</si>
  <si>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</si>
  <si>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</si>
  <si>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</si>
  <si>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</si>
  <si>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</si>
  <si>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</si>
  <si>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</si>
  <si>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</si>
  <si>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</si>
  <si>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</si>
  <si>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</si>
  <si>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</si>
  <si>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</si>
  <si>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</si>
  <si>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</si>
  <si>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</si>
  <si>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</si>
  <si>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</si>
  <si>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</si>
  <si>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</si>
  <si>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</si>
  <si>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</si>
  <si>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</si>
  <si>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</si>
  <si>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</si>
  <si>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</si>
  <si>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</si>
  <si>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</si>
  <si>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</si>
  <si>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</si>
  <si>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</si>
  <si>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</si>
  <si>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</si>
  <si>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</si>
  <si>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</si>
  <si>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</si>
  <si>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</si>
  <si>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</si>
  <si>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</si>
  <si>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</si>
  <si>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</si>
  <si>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</si>
  <si>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</si>
  <si>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</si>
  <si>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</si>
  <si>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</si>
  <si>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</si>
  <si>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</si>
  <si>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</si>
  <si>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</si>
  <si>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</si>
  <si>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</si>
  <si>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</si>
  <si>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</si>
  <si>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</si>
  <si>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</si>
  <si>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</si>
  <si>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</si>
  <si>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</si>
  <si>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</si>
  <si>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</si>
  <si>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</si>
  <si>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</si>
  <si>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</si>
  <si>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</si>
  <si>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</si>
  <si>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</si>
  <si>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</si>
  <si>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</si>
  <si>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</si>
  <si>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</si>
  <si>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</si>
  <si>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</si>
  <si>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</si>
  <si>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</si>
  <si>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</si>
  <si>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</si>
  <si>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</si>
  <si>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</si>
  <si>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</si>
  <si>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</si>
  <si>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</si>
  <si>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</si>
  <si>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</si>
  <si>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</si>
  <si>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</si>
  <si>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</si>
  <si>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</si>
  <si>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</si>
  <si>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</si>
  <si>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</si>
  <si>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</si>
  <si>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</si>
  <si>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</si>
  <si>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</si>
  <si>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</si>
  <si>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</si>
  <si>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</si>
  <si>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</si>
  <si>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</si>
  <si>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</si>
  <si>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</si>
  <si>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</si>
  <si>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</si>
  <si>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</si>
  <si>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</si>
  <si>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</si>
  <si>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</si>
  <si>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</si>
  <si>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</si>
  <si>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</si>
  <si>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</si>
  <si>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</si>
  <si>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</si>
  <si>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</si>
  <si>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</si>
  <si>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</si>
  <si>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</si>
  <si>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</si>
  <si>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</si>
  <si>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</si>
  <si>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</si>
  <si>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</si>
  <si>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</si>
  <si>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</si>
  <si>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</si>
  <si>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</si>
  <si>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</si>
  <si>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</si>
  <si>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</si>
  <si>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</si>
  <si>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</si>
  <si>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</si>
  <si>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</si>
  <si>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</si>
  <si>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</si>
  <si>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</si>
  <si>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</si>
  <si>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</si>
  <si>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</si>
  <si>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</si>
  <si>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</si>
  <si>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</si>
  <si>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</si>
  <si>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</si>
  <si>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</si>
  <si>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</si>
  <si>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</si>
  <si>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</si>
  <si>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</si>
  <si>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</si>
  <si>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</si>
  <si>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</si>
  <si>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</si>
  <si>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</si>
  <si>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</si>
  <si>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</si>
  <si>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</si>
  <si>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</si>
  <si>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</si>
  <si>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</si>
  <si>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</si>
  <si>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</si>
  <si>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</si>
  <si>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</si>
  <si>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</si>
  <si>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</si>
  <si>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</si>
  <si>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</si>
  <si>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</si>
  <si>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</si>
  <si>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</si>
  <si>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</si>
  <si>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</si>
  <si>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</si>
  <si>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</si>
  <si>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</si>
  <si>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</si>
  <si>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</si>
  <si>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</si>
  <si>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</si>
  <si>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</si>
  <si>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</si>
  <si>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</si>
  <si>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</si>
  <si>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</si>
  <si>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</si>
  <si>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</si>
  <si>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</si>
  <si>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</si>
  <si>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</si>
  <si>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</si>
  <si>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</si>
  <si>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</si>
  <si>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</si>
  <si>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</si>
  <si>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</si>
  <si>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</si>
  <si>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</si>
  <si>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</si>
  <si>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</si>
  <si>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</si>
  <si>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</si>
  <si>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</si>
  <si>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</si>
  <si>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</si>
  <si>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</si>
  <si>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</si>
  <si>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</si>
  <si>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</si>
  <si>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</si>
  <si>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</si>
  <si>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</si>
  <si>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</si>
  <si>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</si>
  <si>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</si>
  <si>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</si>
  <si>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</si>
  <si>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</si>
  <si>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</si>
  <si>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</si>
  <si>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</si>
  <si>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</si>
  <si>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</si>
  <si>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</si>
  <si>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</si>
  <si>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</si>
  <si>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</si>
  <si>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</si>
  <si>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</si>
  <si>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</si>
  <si>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</si>
  <si>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</si>
  <si>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</si>
  <si>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</si>
  <si>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</si>
  <si>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</si>
  <si>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</si>
  <si>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</si>
  <si>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</si>
  <si>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</si>
  <si>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</si>
  <si>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</si>
  <si>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</si>
  <si>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</si>
  <si>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</si>
  <si>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</si>
  <si>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</si>
  <si>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</si>
  <si>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</si>
  <si>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</si>
  <si>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</si>
  <si>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</si>
  <si>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</si>
  <si>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</si>
  <si>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</si>
  <si>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</si>
  <si>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</si>
  <si>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</si>
  <si>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</si>
  <si>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</si>
  <si>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</si>
  <si>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</si>
  <si>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</si>
  <si>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</si>
  <si>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</si>
  <si>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</si>
  <si>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</si>
  <si>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</si>
  <si>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</si>
  <si>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</si>
  <si>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</si>
  <si>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</si>
  <si>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</si>
  <si>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</si>
  <si>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</si>
  <si>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</si>
  <si>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</si>
  <si>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</si>
  <si>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</si>
  <si>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</si>
  <si>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</si>
  <si>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</si>
  <si>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</si>
  <si>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</si>
  <si>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</si>
  <si>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</si>
  <si>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</si>
  <si>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</si>
  <si>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</si>
  <si>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</si>
  <si>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</si>
  <si>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</si>
  <si>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</si>
  <si>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</si>
  <si>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</si>
  <si>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</si>
  <si>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</si>
  <si>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</si>
  <si>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</si>
  <si>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</si>
  <si>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</si>
  <si>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</si>
  <si>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</si>
  <si>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</si>
  <si>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</si>
  <si>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</si>
  <si>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</si>
  <si>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</si>
  <si>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</si>
  <si>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</si>
  <si>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</si>
  <si>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</si>
  <si>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</si>
  <si>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</si>
  <si>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</si>
  <si>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</si>
  <si>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</si>
  <si>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</si>
  <si>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</si>
  <si>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</si>
  <si>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</si>
  <si>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</si>
  <si>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</si>
  <si>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</si>
  <si>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</si>
  <si>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</si>
  <si>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</si>
  <si>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</si>
  <si>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</si>
  <si>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</si>
  <si>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</si>
  <si>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</si>
  <si>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</si>
  <si>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</si>
  <si>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</si>
  <si>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</si>
  <si>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</si>
  <si>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</si>
  <si>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</si>
  <si>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</si>
  <si>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</si>
  <si>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</si>
  <si>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</si>
  <si>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</si>
  <si>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</si>
  <si>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</si>
  <si>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</si>
  <si>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</si>
  <si>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</si>
  <si>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</si>
  <si>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</si>
  <si>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</si>
  <si>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</si>
  <si>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</si>
  <si>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</si>
  <si>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</si>
  <si>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</si>
  <si>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</si>
  <si>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</si>
  <si>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</si>
  <si>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</si>
  <si>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</si>
  <si>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</si>
  <si>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</si>
  <si>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</si>
  <si>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</si>
  <si>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</si>
  <si>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</si>
  <si>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</si>
  <si>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</si>
  <si>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</si>
  <si>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</si>
  <si>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</si>
  <si>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</si>
  <si>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</si>
  <si>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</si>
  <si>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</si>
  <si>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</si>
  <si>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</si>
  <si>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</si>
  <si>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</si>
  <si>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</si>
  <si>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</si>
  <si>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</si>
  <si>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</si>
  <si>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</si>
  <si>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</si>
  <si>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</si>
  <si>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</si>
  <si>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</si>
  <si>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</si>
  <si>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</si>
  <si>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</si>
  <si>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</si>
  <si>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</si>
  <si>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</si>
  <si>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</si>
  <si>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</si>
  <si>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</si>
  <si>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</si>
  <si>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</si>
  <si>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</si>
  <si>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</si>
  <si>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</si>
  <si>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</si>
  <si>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</si>
  <si>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</si>
  <si>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</si>
  <si>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</si>
  <si>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</si>
  <si>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</si>
  <si>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</si>
  <si>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</si>
  <si>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</si>
  <si>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</si>
  <si>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</si>
  <si>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</si>
  <si>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</si>
  <si>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</si>
  <si>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</si>
  <si>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</si>
  <si>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</si>
  <si>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</si>
  <si>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</si>
  <si>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</si>
  <si>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</si>
  <si>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</si>
  <si>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</si>
  <si>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</si>
  <si>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</si>
  <si>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</si>
  <si>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</si>
  <si>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</si>
  <si>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</si>
  <si>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</si>
  <si>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</si>
  <si>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</si>
  <si>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</si>
  <si>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</si>
  <si>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</si>
  <si>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</si>
  <si>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</si>
  <si>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</si>
  <si>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</si>
  <si>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</si>
  <si>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</si>
  <si>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</si>
  <si>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</si>
  <si>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</si>
  <si>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</si>
  <si>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</si>
  <si>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</si>
  <si>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</si>
  <si>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</si>
  <si>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</si>
  <si>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</si>
  <si>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</si>
  <si>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</si>
  <si>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</si>
  <si>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</si>
  <si>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</si>
  <si>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</si>
  <si>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</si>
  <si>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</si>
  <si>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</si>
  <si>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</si>
  <si>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</si>
  <si>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</si>
  <si>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</si>
  <si>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</si>
  <si>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</si>
  <si>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</si>
  <si>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</si>
  <si>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</si>
  <si>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</si>
  <si>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</si>
  <si>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</si>
  <si>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</si>
  <si>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</si>
  <si>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</si>
  <si>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</si>
  <si>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</si>
  <si>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</si>
  <si>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</si>
  <si>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</si>
  <si>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</si>
  <si>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</si>
  <si>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</si>
  <si>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</si>
  <si>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</si>
  <si>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</si>
  <si>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</si>
  <si>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</si>
  <si>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</si>
  <si>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</si>
  <si>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</si>
  <si>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</si>
  <si>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</si>
  <si>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</si>
  <si>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</si>
  <si>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</si>
  <si>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</si>
  <si>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</si>
  <si>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</si>
  <si>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</si>
  <si>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</si>
  <si>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</si>
  <si>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</si>
  <si>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</si>
  <si>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</si>
  <si>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</si>
  <si>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</si>
  <si>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</si>
  <si>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</si>
  <si>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</si>
  <si>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</si>
  <si>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</si>
  <si>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</si>
  <si>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</si>
  <si>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</si>
  <si>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</si>
  <si>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</si>
  <si>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</si>
  <si>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</si>
  <si>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</si>
  <si>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</si>
  <si>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</si>
  <si>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</si>
  <si>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</si>
  <si>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</si>
  <si>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</si>
  <si>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</si>
  <si>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</si>
  <si>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</si>
  <si>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</si>
  <si>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</si>
  <si>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</si>
  <si>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</si>
  <si>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</si>
  <si>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</si>
  <si>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</si>
  <si>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</si>
  <si>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</si>
  <si>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</si>
  <si>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</si>
  <si>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</si>
  <si>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</si>
  <si>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</si>
  <si>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</si>
  <si>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</si>
  <si>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</si>
  <si>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</si>
  <si>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</si>
  <si>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</si>
  <si>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</si>
  <si>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</si>
  <si>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</si>
  <si>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</si>
  <si>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</si>
  <si>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</si>
  <si>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</si>
  <si>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</si>
  <si>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</si>
  <si>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</si>
  <si>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</si>
  <si>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</si>
  <si>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</si>
  <si>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</si>
  <si>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</si>
  <si>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</si>
  <si>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</si>
  <si>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</si>
  <si>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</si>
  <si>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</si>
  <si>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</si>
  <si>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</si>
  <si>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</si>
  <si>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</si>
  <si>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</si>
  <si>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</si>
  <si>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</si>
  <si>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</si>
  <si>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</si>
  <si>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</si>
  <si>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</si>
  <si>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</si>
  <si>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</si>
  <si>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</si>
  <si>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</si>
  <si>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</si>
  <si>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</si>
  <si>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</si>
  <si>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</si>
  <si>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</si>
  <si>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</si>
  <si>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</si>
  <si>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</si>
  <si>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</si>
  <si>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</si>
  <si>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</si>
  <si>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</si>
  <si>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</si>
  <si>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</si>
  <si>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</si>
  <si>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</si>
  <si>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</si>
  <si>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</si>
  <si>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</si>
  <si>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</si>
  <si>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</si>
  <si>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</si>
  <si>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</si>
  <si>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</si>
  <si>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</si>
  <si>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</si>
  <si>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</si>
  <si>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</si>
  <si>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</si>
  <si>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</si>
  <si>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</si>
  <si>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</si>
  <si>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</si>
  <si>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</si>
  <si>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</si>
  <si>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</si>
  <si>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</si>
  <si>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</si>
  <si>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</si>
  <si>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</si>
  <si>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</si>
  <si>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</si>
  <si>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</si>
  <si>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</si>
  <si>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</si>
  <si>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</si>
  <si>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</si>
  <si>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</si>
  <si>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</si>
  <si>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</si>
  <si>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</si>
  <si>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</si>
  <si>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</si>
  <si>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</si>
  <si>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</si>
  <si>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</si>
  <si>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</si>
  <si>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</si>
  <si>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</si>
  <si>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</si>
  <si>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</si>
  <si>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</si>
  <si>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</si>
  <si>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</si>
  <si>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</si>
  <si>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</si>
  <si>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</si>
  <si>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</si>
  <si>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</si>
  <si>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</si>
  <si>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</si>
  <si>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</si>
  <si>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</si>
  <si>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</si>
  <si>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</si>
  <si>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</si>
  <si>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</si>
  <si>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</si>
  <si>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</si>
  <si>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</si>
  <si>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</si>
  <si>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</si>
  <si>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</si>
  <si>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</si>
  <si>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</si>
  <si>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</si>
  <si>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</si>
  <si>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</si>
  <si>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</si>
  <si>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</si>
  <si>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</si>
  <si>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</si>
  <si>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</si>
  <si>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</si>
  <si>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</si>
  <si>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</si>
  <si>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</si>
  <si>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</si>
  <si>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</si>
  <si>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</si>
  <si>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</si>
  <si>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</si>
  <si>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</si>
  <si>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</si>
  <si>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</si>
  <si>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</si>
  <si>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</si>
  <si>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</si>
  <si>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</si>
  <si>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</si>
  <si>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</si>
  <si>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</si>
  <si>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</si>
  <si>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</si>
  <si>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</si>
  <si>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</si>
  <si>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</si>
  <si>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</si>
  <si>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</si>
  <si>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</si>
  <si>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</si>
  <si>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</si>
  <si>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</si>
  <si>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</si>
  <si>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</si>
  <si>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</si>
  <si>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</si>
  <si>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</si>
  <si>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</si>
  <si>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</si>
  <si>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</si>
  <si>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</si>
  <si>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</si>
  <si>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</si>
  <si>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</si>
  <si>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</si>
  <si>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</si>
  <si>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</si>
  <si>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</si>
  <si>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</si>
  <si>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</si>
  <si>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</si>
  <si>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</si>
  <si>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</si>
  <si>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</si>
  <si>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</si>
  <si>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</si>
  <si>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</si>
  <si>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</si>
  <si>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</si>
  <si>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</si>
  <si>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</si>
  <si>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</si>
  <si>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</si>
  <si>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</si>
  <si>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</si>
  <si>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</si>
  <si>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</si>
  <si>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</si>
  <si>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</si>
  <si>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</si>
  <si>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</si>
  <si>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</si>
  <si>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</si>
  <si>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</si>
  <si>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</si>
  <si>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</si>
  <si>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</si>
  <si>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</si>
  <si>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</si>
  <si>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</si>
  <si>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</si>
  <si>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</si>
  <si>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</si>
  <si>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</si>
  <si>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</si>
  <si>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</si>
  <si>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</si>
  <si>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</si>
  <si>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</si>
  <si>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</si>
  <si>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</si>
  <si>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</si>
  <si>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</si>
  <si>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</si>
  <si>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</si>
  <si>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</si>
  <si>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</si>
  <si>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</si>
  <si>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</si>
  <si>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</si>
  <si>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</si>
  <si>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</si>
  <si>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</si>
  <si>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</si>
  <si>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</si>
  <si>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</si>
  <si>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</si>
  <si>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</si>
  <si>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</si>
  <si>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</si>
  <si>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</si>
  <si>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</si>
  <si>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</si>
  <si>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</si>
  <si>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</si>
  <si>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</si>
  <si>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</si>
  <si>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</si>
  <si>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</si>
  <si>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</si>
  <si>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</si>
  <si>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</si>
  <si>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</si>
  <si>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</si>
  <si>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</si>
  <si>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</si>
  <si>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</si>
  <si>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</si>
  <si>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</si>
  <si>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</si>
  <si>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</si>
  <si>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</si>
  <si>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</si>
  <si>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</si>
  <si>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</si>
  <si>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</si>
  <si>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</si>
  <si>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</si>
  <si>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</si>
  <si>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</si>
  <si>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</si>
  <si>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</si>
  <si>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</si>
  <si>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</si>
  <si>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</si>
  <si>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</si>
  <si>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</si>
  <si>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</si>
  <si>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</si>
  <si>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</si>
  <si>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</si>
  <si>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</si>
  <si>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</si>
  <si>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</si>
  <si>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</si>
  <si>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</si>
  <si>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</si>
  <si>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</si>
  <si>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</si>
  <si>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</si>
  <si>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</si>
  <si>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</si>
  <si>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</si>
  <si>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</si>
  <si>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</si>
  <si>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</si>
  <si>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</si>
  <si>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</si>
  <si>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</si>
  <si>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</si>
  <si>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</si>
  <si>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</si>
  <si>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</si>
  <si>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</si>
  <si>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</si>
  <si>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</si>
  <si>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</si>
  <si>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</si>
  <si>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</si>
  <si>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</si>
  <si>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</si>
  <si>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</si>
  <si>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</si>
  <si>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</si>
  <si>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</si>
  <si>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</si>
  <si>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</si>
  <si>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</si>
  <si>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</si>
  <si>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</si>
  <si>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</si>
  <si>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</si>
  <si>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</si>
  <si>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</si>
  <si>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</si>
  <si>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</si>
  <si>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</si>
  <si>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</si>
  <si>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</si>
  <si>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</si>
  <si>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</si>
  <si>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</si>
  <si>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</si>
  <si>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</si>
  <si>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</si>
  <si>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</si>
  <si>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</si>
  <si>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</si>
  <si>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</si>
  <si>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</si>
  <si>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</si>
  <si>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</si>
  <si>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</si>
  <si>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</si>
  <si>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</si>
  <si>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</si>
  <si>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</si>
  <si>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</si>
  <si>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</si>
  <si>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</si>
  <si>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</si>
  <si>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</si>
  <si>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</si>
  <si>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</si>
  <si>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</si>
  <si>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</si>
  <si>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</si>
  <si>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</si>
  <si>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</si>
  <si>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</si>
  <si>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</si>
  <si>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</si>
  <si>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</si>
  <si>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</si>
  <si>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</si>
  <si>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</si>
  <si>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</si>
  <si>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</si>
  <si>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</si>
  <si>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</si>
  <si>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</si>
  <si>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</si>
  <si>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</si>
  <si>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</si>
  <si>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</si>
  <si>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</si>
  <si>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</si>
  <si>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</si>
  <si>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</si>
  <si>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</si>
  <si>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</si>
  <si>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</si>
  <si>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</si>
  <si>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</si>
  <si>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</si>
  <si>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</si>
  <si>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</si>
  <si>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</si>
  <si>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</si>
  <si>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</si>
  <si>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</si>
  <si>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</si>
  <si>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</si>
  <si>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</si>
  <si>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</si>
  <si>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</si>
  <si>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</si>
  <si>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</si>
  <si>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</si>
  <si>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</si>
  <si>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</si>
  <si>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</si>
  <si>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</si>
  <si>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</si>
  <si>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</si>
  <si>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</si>
  <si>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</si>
  <si>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</si>
  <si>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</si>
  <si>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</si>
  <si>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</si>
  <si>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</si>
  <si>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</si>
  <si>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</si>
  <si>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</si>
  <si>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</si>
  <si>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</si>
  <si>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</si>
  <si>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</si>
  <si>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</si>
  <si>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</si>
  <si>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</si>
  <si>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</si>
  <si>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</si>
  <si>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</si>
  <si>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</si>
  <si>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</si>
  <si>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</si>
  <si>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</si>
  <si>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</si>
  <si>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</si>
  <si>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</si>
  <si>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</si>
  <si>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</si>
  <si>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</si>
  <si>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</si>
  <si>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</si>
  <si>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</si>
  <si>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</si>
  <si>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</si>
  <si>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</si>
  <si>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</si>
  <si>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</si>
  <si>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</si>
  <si>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</si>
  <si>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</si>
  <si>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</si>
  <si>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</si>
  <si>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</si>
  <si>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</si>
  <si>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</si>
  <si>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</si>
  <si>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</si>
  <si>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</si>
  <si>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</si>
  <si>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</si>
  <si>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</si>
  <si>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</si>
  <si>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</si>
  <si>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</si>
  <si>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</si>
  <si>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</si>
  <si>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</si>
  <si>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</si>
  <si>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</si>
  <si>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</si>
  <si>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</si>
  <si>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</si>
  <si>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</si>
  <si>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</si>
  <si>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</si>
  <si>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</si>
  <si>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</si>
  <si>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</si>
  <si>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</si>
  <si>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</si>
  <si>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</si>
  <si>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</si>
  <si>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</si>
  <si>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</si>
  <si>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</si>
  <si>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</si>
  <si>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</si>
  <si>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</si>
  <si>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</si>
  <si>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</si>
  <si>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</si>
  <si>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</si>
  <si>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</si>
  <si>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</si>
  <si>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</si>
  <si>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</si>
  <si>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</si>
  <si>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</si>
  <si>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</si>
  <si>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</si>
  <si>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</si>
  <si>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</si>
  <si>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</si>
  <si>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</si>
  <si>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</si>
  <si>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</si>
  <si>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</si>
  <si>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</si>
  <si>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</si>
  <si>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</si>
  <si>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</si>
  <si>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</si>
  <si>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</si>
  <si>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</si>
  <si>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</si>
  <si>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</si>
  <si>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</si>
  <si>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</si>
  <si>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</si>
  <si>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</si>
  <si>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</si>
  <si>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</si>
  <si>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</si>
  <si>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</si>
  <si>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</si>
  <si>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</si>
  <si>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</si>
  <si>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</si>
  <si>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</si>
  <si>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</si>
  <si>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</si>
  <si>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</si>
  <si>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</si>
  <si>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</si>
  <si>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</si>
  <si>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</si>
  <si>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</si>
  <si>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</si>
  <si>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</si>
  <si>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</si>
  <si>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</si>
  <si>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</si>
  <si>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</si>
  <si>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</si>
  <si>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</si>
  <si>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</si>
  <si>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</si>
  <si>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</si>
  <si>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</si>
  <si>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</si>
  <si>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</si>
  <si>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</si>
  <si>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</si>
  <si>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</si>
  <si>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</si>
  <si>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</si>
  <si>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</si>
  <si>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</si>
  <si>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</si>
  <si>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</si>
  <si>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</si>
  <si>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</si>
  <si>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</si>
  <si>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</si>
  <si>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</si>
  <si>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</si>
  <si>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</si>
  <si>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</si>
  <si>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</si>
  <si>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</si>
  <si>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</si>
  <si>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</si>
  <si>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</si>
  <si>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</si>
  <si>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</si>
  <si>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</si>
  <si>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</si>
  <si>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</si>
  <si>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</si>
  <si>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</si>
  <si>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</si>
  <si>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</si>
  <si>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</si>
  <si>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</si>
  <si>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</si>
  <si>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</si>
  <si>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</si>
  <si>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</si>
  <si>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</si>
  <si>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</si>
  <si>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</si>
  <si>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</si>
  <si>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</si>
  <si>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</si>
  <si>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</si>
  <si>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</si>
  <si>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</si>
  <si>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</si>
  <si>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</si>
  <si>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</si>
  <si>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</si>
  <si>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</si>
  <si>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</si>
  <si>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</si>
  <si>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</si>
  <si>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</si>
  <si>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</si>
  <si>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</si>
  <si>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</si>
  <si>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</si>
  <si>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</si>
  <si>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</si>
  <si>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</si>
  <si>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</si>
  <si>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</si>
  <si>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</si>
  <si>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</si>
  <si>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</si>
  <si>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</si>
  <si>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</si>
  <si>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</si>
  <si>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</si>
  <si>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</si>
  <si>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</si>
  <si>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</si>
  <si>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</si>
  <si>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</si>
  <si>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</si>
  <si>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</si>
  <si>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</si>
  <si>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</si>
  <si>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</si>
  <si>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</si>
  <si>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</si>
  <si>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</si>
  <si>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</si>
  <si>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</si>
  <si>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</si>
  <si>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</si>
  <si>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</si>
  <si>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</si>
  <si>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</si>
  <si>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</si>
  <si>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</si>
  <si>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</si>
  <si>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</si>
  <si>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</si>
  <si>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</si>
  <si>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</si>
  <si>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</si>
  <si>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</si>
  <si>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</si>
  <si>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</si>
  <si>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</si>
  <si>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</si>
  <si>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</si>
  <si>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</si>
  <si>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</si>
  <si>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</si>
  <si>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</si>
  <si>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</si>
  <si>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</si>
  <si>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</si>
  <si>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</si>
  <si>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</si>
  <si>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</si>
  <si>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</si>
  <si>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</si>
  <si>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</si>
  <si>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</si>
  <si>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</si>
  <si>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</si>
  <si>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</si>
  <si>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</si>
  <si>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</si>
  <si>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</si>
  <si>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</si>
  <si>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</si>
  <si>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</si>
  <si>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</si>
  <si>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</si>
  <si>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</si>
  <si>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</si>
  <si>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</si>
  <si>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</si>
  <si>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</si>
  <si>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</si>
  <si>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</si>
  <si>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</si>
  <si>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</si>
  <si>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</si>
  <si>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</si>
  <si>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</si>
  <si>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</si>
  <si>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</si>
  <si>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</si>
  <si>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</si>
  <si>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</si>
  <si>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</si>
  <si>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</si>
  <si>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</si>
  <si>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</si>
  <si>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</si>
  <si>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</si>
  <si>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</si>
  <si>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</si>
  <si>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</si>
  <si>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</si>
  <si>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</si>
  <si>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</si>
  <si>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</si>
  <si>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</si>
  <si>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</si>
  <si>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</si>
  <si>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</si>
  <si>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</si>
  <si>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</si>
  <si>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</si>
  <si>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</si>
  <si>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</si>
  <si>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</si>
  <si>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</si>
  <si>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</si>
  <si>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</si>
  <si>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</si>
  <si>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</si>
  <si>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</si>
  <si>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</si>
  <si>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</si>
  <si>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</si>
  <si>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</si>
  <si>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</si>
  <si>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</si>
  <si>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</si>
  <si>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</si>
  <si>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</si>
  <si>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</si>
  <si>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</si>
  <si>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</si>
  <si>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</si>
  <si>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</si>
  <si>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</si>
  <si>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</si>
  <si>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</si>
  <si>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</si>
  <si>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</si>
  <si>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</si>
  <si>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</si>
  <si>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</si>
  <si>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</si>
  <si>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</si>
  <si>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</si>
  <si>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</si>
  <si>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</si>
  <si>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</si>
  <si>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</si>
  <si>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</si>
  <si>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</si>
  <si>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</si>
  <si>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</si>
  <si>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</si>
  <si>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</si>
  <si>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</si>
  <si>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</si>
  <si>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</si>
  <si>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</si>
  <si>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</si>
  <si>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</si>
  <si>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</si>
  <si>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</si>
  <si>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</si>
  <si>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</si>
  <si>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</si>
  <si>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</si>
  <si>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</si>
  <si>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</si>
  <si>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</si>
  <si>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</si>
  <si>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</si>
  <si>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</si>
  <si>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</si>
  <si>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</si>
  <si>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</si>
  <si>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</si>
  <si>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</si>
  <si>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</si>
  <si>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</si>
  <si>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</si>
  <si>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</si>
  <si>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</si>
  <si>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</si>
  <si>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</si>
  <si>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</si>
  <si>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</si>
  <si>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</si>
  <si>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</si>
  <si>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</si>
  <si>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</si>
  <si>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</si>
  <si>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</si>
  <si>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</si>
  <si>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</si>
  <si>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</si>
  <si>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</si>
  <si>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</si>
  <si>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</si>
  <si>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</si>
  <si>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</si>
  <si>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</si>
  <si>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</si>
  <si>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</si>
  <si>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</si>
  <si>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</si>
  <si>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</si>
  <si>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</si>
  <si>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</si>
  <si>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</si>
  <si>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</si>
  <si>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</si>
  <si>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</si>
  <si>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</si>
  <si>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</si>
  <si>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</si>
  <si>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</si>
  <si>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</si>
  <si>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</si>
  <si>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</si>
  <si>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</si>
  <si>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</si>
  <si>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</si>
  <si>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</si>
  <si>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</si>
  <si>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</si>
  <si>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</si>
  <si>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</si>
  <si>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</si>
  <si>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</si>
  <si>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</si>
  <si>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</si>
  <si>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</si>
  <si>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</si>
  <si>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</si>
  <si>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</si>
  <si>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</si>
  <si>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</si>
  <si>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</si>
  <si>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</si>
  <si>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</si>
  <si>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</si>
  <si>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</si>
  <si>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</si>
  <si>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</si>
  <si>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</si>
  <si>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</si>
  <si>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</si>
  <si>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</si>
  <si>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</si>
  <si>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</si>
  <si>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</si>
  <si>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</si>
  <si>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</si>
  <si>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</si>
  <si>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</si>
  <si>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</si>
  <si>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</si>
  <si>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</si>
  <si>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</si>
  <si>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</si>
  <si>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</si>
  <si>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</si>
  <si>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</si>
  <si>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</si>
  <si>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</si>
  <si>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</si>
  <si>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</si>
  <si>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</si>
  <si>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</si>
  <si>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</si>
  <si>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</si>
  <si>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</si>
  <si>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</si>
  <si>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</si>
  <si>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</si>
  <si>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</si>
  <si>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</si>
  <si>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</si>
  <si>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</si>
  <si>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</si>
  <si>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</si>
  <si>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</si>
  <si>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</si>
  <si>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</si>
  <si>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</si>
  <si>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</si>
  <si>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</si>
  <si>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</si>
  <si>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</si>
  <si>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</si>
  <si>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</si>
  <si>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</si>
  <si>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</si>
  <si>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</si>
  <si>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</si>
  <si>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</si>
  <si>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</si>
  <si>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</si>
  <si>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</si>
  <si>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</si>
  <si>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</si>
  <si>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</si>
  <si>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</si>
  <si>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</si>
  <si>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</si>
  <si>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</si>
  <si>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</si>
  <si>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</si>
  <si>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</si>
  <si>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</si>
  <si>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</si>
  <si>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</si>
  <si>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</si>
  <si>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</si>
  <si>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</si>
  <si>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</si>
  <si>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</si>
  <si>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</si>
  <si>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</si>
  <si>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</si>
  <si>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</si>
  <si>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</si>
  <si>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</si>
  <si>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</si>
  <si>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</si>
  <si>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</si>
  <si>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</si>
  <si>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</si>
  <si>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</si>
  <si>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</si>
  <si>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</si>
  <si>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</si>
  <si>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</si>
  <si>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</si>
  <si>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</si>
  <si>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</si>
  <si>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</si>
  <si>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</si>
  <si>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</si>
  <si>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</si>
  <si>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</si>
  <si>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</si>
  <si>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</si>
  <si>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</si>
  <si>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</si>
  <si>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</si>
  <si>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</si>
  <si>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</si>
  <si>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</si>
  <si>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</si>
  <si>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</si>
  <si>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</si>
  <si>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</si>
  <si>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</si>
  <si>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</si>
  <si>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</si>
  <si>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</si>
  <si>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</si>
  <si>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</si>
  <si>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</si>
  <si>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</si>
  <si>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</si>
  <si>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</si>
  <si>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</si>
  <si>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</si>
  <si>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</si>
  <si>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</si>
  <si>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</si>
  <si>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</si>
  <si>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</si>
  <si>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</si>
  <si>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</si>
  <si>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</si>
  <si>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</si>
  <si>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</si>
  <si>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</si>
  <si>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</si>
  <si>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</si>
  <si>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</si>
  <si>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</si>
  <si>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</si>
  <si>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</si>
  <si>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</si>
  <si>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</si>
  <si>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</si>
  <si>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</si>
  <si>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</si>
  <si>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</si>
  <si>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</si>
  <si>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</si>
  <si>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</si>
  <si>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</si>
  <si>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</si>
  <si>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</si>
  <si>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</si>
  <si>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</si>
  <si>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</si>
  <si>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</si>
  <si>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</si>
  <si>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</si>
  <si>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</si>
  <si>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</si>
  <si>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</si>
  <si>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</si>
  <si>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</si>
  <si>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</si>
  <si>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</si>
  <si>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</si>
  <si>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</si>
  <si>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</si>
  <si>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</si>
  <si>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</si>
  <si>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</si>
  <si>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</si>
  <si>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</si>
  <si>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</si>
  <si>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</si>
  <si>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</si>
  <si>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</si>
  <si>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</si>
  <si>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</si>
  <si>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</si>
  <si>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</si>
  <si>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</si>
  <si>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</si>
  <si>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</si>
  <si>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</si>
  <si>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</si>
  <si>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</si>
  <si>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</si>
  <si>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</si>
  <si>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</si>
  <si>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</si>
  <si>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</si>
  <si>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</si>
  <si>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</si>
  <si>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</si>
  <si>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</si>
  <si>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</si>
  <si>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</si>
  <si>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</si>
  <si>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</si>
  <si>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</si>
  <si>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</si>
  <si>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</si>
  <si>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</si>
  <si>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</si>
  <si>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</si>
  <si>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</si>
  <si>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</si>
  <si>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</si>
  <si>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</si>
  <si>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</si>
  <si>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</si>
  <si>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</si>
  <si>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</si>
  <si>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</si>
  <si>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</si>
  <si>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</si>
  <si>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</si>
  <si>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</si>
  <si>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</si>
  <si>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</si>
  <si>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</si>
  <si>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</si>
  <si>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</si>
  <si>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</si>
  <si>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</si>
  <si>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</si>
  <si>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</si>
  <si>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</si>
  <si>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</si>
  <si>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</si>
  <si>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</si>
  <si>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</si>
  <si>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</si>
  <si>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</si>
  <si>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</si>
  <si>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</si>
  <si>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</si>
  <si>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</si>
  <si>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</si>
  <si>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</si>
  <si>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</si>
  <si>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</si>
  <si>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</si>
  <si>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</si>
  <si>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</si>
  <si>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</si>
  <si>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</si>
  <si>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</si>
  <si>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</si>
  <si>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</si>
  <si>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</si>
  <si>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</si>
  <si>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</si>
  <si>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</si>
  <si>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</si>
  <si>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</si>
  <si>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</si>
  <si>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</si>
  <si>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</si>
  <si>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</si>
  <si>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</si>
  <si>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</si>
  <si>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</si>
  <si>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</si>
  <si>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</si>
  <si>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</si>
  <si>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</si>
  <si>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</si>
  <si>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</si>
  <si>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</si>
  <si>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</si>
  <si>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</si>
  <si>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</si>
  <si>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</si>
  <si>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</si>
  <si>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</si>
  <si>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</si>
  <si>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</si>
  <si>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</si>
  <si>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</si>
  <si>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</si>
  <si>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</si>
  <si>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</si>
  <si>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</si>
  <si>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</si>
  <si>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</si>
  <si>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</si>
  <si>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</si>
  <si>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</si>
  <si>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</si>
  <si>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</si>
  <si>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</si>
  <si>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</si>
  <si>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</si>
  <si>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</si>
  <si>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</si>
  <si>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</si>
  <si>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</si>
  <si>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</si>
  <si>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</si>
  <si>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</si>
  <si>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</si>
  <si>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</si>
  <si>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</si>
  <si>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</si>
  <si>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</si>
  <si>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</si>
  <si>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</si>
  <si>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</si>
  <si>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</si>
  <si>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</si>
  <si>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</si>
  <si>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</si>
  <si>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</si>
  <si>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</si>
  <si>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</si>
  <si>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</si>
  <si>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</si>
  <si>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</si>
  <si>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</si>
  <si>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</si>
  <si>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</si>
  <si>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</si>
  <si>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</si>
  <si>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</si>
  <si>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</si>
  <si>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</si>
  <si>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</si>
  <si>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</si>
  <si>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</si>
  <si>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</si>
  <si>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</si>
  <si>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</si>
  <si>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</si>
  <si>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</si>
  <si>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</si>
  <si>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</si>
  <si>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</si>
  <si>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</si>
  <si>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</si>
  <si>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</si>
  <si>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</si>
  <si>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</si>
  <si>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</si>
  <si>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</si>
  <si>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</si>
  <si>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</si>
  <si>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</si>
  <si>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</si>
  <si>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</si>
  <si>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</si>
  <si>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</si>
  <si>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</si>
  <si>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</si>
  <si>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</si>
  <si>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</si>
  <si>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</si>
  <si>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</si>
  <si>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</si>
  <si>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</si>
  <si>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</si>
  <si>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</si>
  <si>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</si>
  <si>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</si>
  <si>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</si>
  <si>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</si>
  <si>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</si>
  <si>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</si>
  <si>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</si>
  <si>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</si>
  <si>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</si>
  <si>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</si>
  <si>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</si>
  <si>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</si>
  <si>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</si>
  <si>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</si>
  <si>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</si>
  <si>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</si>
  <si>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</si>
  <si>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</si>
  <si>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</si>
  <si>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</si>
  <si>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</si>
  <si>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</si>
  <si>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</si>
  <si>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</si>
  <si>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</si>
  <si>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</si>
  <si>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</si>
  <si>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</si>
  <si>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</si>
  <si>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</si>
  <si>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</si>
  <si>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</si>
  <si>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</si>
  <si>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</si>
  <si>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</si>
  <si>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</si>
  <si>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</si>
  <si>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</si>
  <si>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</si>
  <si>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</si>
  <si>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</si>
  <si>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</si>
  <si>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</si>
  <si>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</si>
  <si>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</si>
  <si>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</si>
  <si>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</si>
  <si>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</si>
  <si>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</si>
  <si>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</si>
  <si>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</si>
  <si>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</si>
  <si>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</si>
  <si>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</si>
  <si>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</si>
  <si>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</si>
  <si>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</si>
  <si>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</si>
  <si>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</si>
  <si>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</si>
  <si>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</si>
  <si>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</si>
  <si>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</si>
  <si>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</si>
  <si>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</si>
  <si>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</si>
  <si>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</si>
  <si>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</si>
  <si>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</si>
  <si>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</si>
  <si>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</si>
  <si>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</si>
  <si>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</si>
  <si>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</si>
  <si>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</si>
  <si>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</si>
  <si>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</si>
  <si>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</si>
  <si>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</si>
  <si>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</si>
  <si>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</si>
  <si>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</si>
  <si>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</si>
  <si>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</si>
  <si>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</si>
  <si>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</si>
  <si>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</si>
  <si>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</si>
  <si>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</si>
  <si>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</si>
  <si>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</si>
  <si>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</si>
  <si>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</si>
  <si>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</si>
  <si>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</si>
  <si>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</si>
  <si>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</si>
  <si>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</si>
  <si>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</si>
  <si>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</si>
  <si>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</si>
  <si>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</si>
  <si>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</si>
  <si>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</si>
  <si>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</si>
  <si>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</si>
  <si>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</si>
  <si>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</si>
  <si>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</si>
  <si>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</si>
  <si>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</si>
  <si>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</si>
  <si>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</si>
  <si>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</si>
  <si>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</si>
  <si>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</si>
  <si>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</si>
  <si>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</si>
  <si>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</si>
  <si>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</si>
  <si>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</si>
  <si>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</si>
  <si>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</si>
  <si>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</si>
  <si>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</si>
  <si>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</si>
  <si>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</si>
  <si>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</si>
  <si>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</si>
  <si>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</si>
  <si>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</si>
  <si>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</si>
  <si>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</si>
  <si>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</si>
  <si>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</si>
  <si>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</si>
  <si>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</si>
  <si>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</si>
  <si>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</si>
  <si>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</si>
  <si>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</si>
  <si>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</si>
  <si>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</si>
  <si>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</si>
  <si>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</si>
  <si>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</si>
  <si>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</si>
  <si>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</si>
  <si>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</si>
  <si>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</si>
  <si>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</si>
  <si>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</si>
  <si>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</si>
  <si>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</si>
  <si>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</si>
  <si>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</si>
  <si>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</si>
  <si>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</si>
  <si>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</si>
  <si>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</si>
  <si>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</si>
  <si>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</si>
  <si>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</si>
  <si>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</si>
  <si>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</si>
  <si>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</si>
  <si>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</si>
  <si>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</si>
  <si>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</si>
  <si>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</si>
  <si>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</si>
  <si>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</si>
  <si>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</si>
  <si>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</si>
  <si>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</si>
  <si>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</si>
  <si>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</si>
  <si>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</si>
  <si>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</si>
  <si>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</si>
  <si>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</si>
  <si>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</si>
  <si>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</si>
  <si>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</si>
  <si>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</si>
  <si>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</si>
  <si>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</si>
  <si>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</si>
  <si>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</si>
  <si>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</si>
  <si>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</si>
  <si>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</si>
  <si>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</si>
  <si>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</si>
  <si>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</si>
  <si>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</si>
  <si>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</si>
  <si>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</si>
  <si>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</si>
  <si>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</si>
  <si>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</si>
  <si>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</si>
  <si>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</si>
  <si>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</si>
  <si>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</si>
  <si>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</si>
  <si>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</si>
  <si>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</si>
  <si>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</si>
  <si>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</si>
  <si>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</si>
  <si>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</si>
  <si>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</si>
  <si>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</si>
  <si>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</si>
  <si>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</si>
  <si>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</si>
  <si>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</si>
  <si>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</si>
  <si>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</si>
  <si>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</si>
  <si>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</si>
  <si>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</si>
  <si>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</si>
  <si>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</si>
  <si>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</si>
  <si>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</si>
  <si>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</si>
  <si>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</si>
  <si>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</si>
  <si>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</si>
  <si>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</si>
  <si>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</si>
  <si>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</si>
  <si>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</si>
  <si>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</si>
  <si>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</si>
  <si>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</si>
  <si>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</si>
  <si>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</si>
  <si>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</si>
  <si>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</si>
  <si>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</si>
  <si>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</si>
  <si>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</si>
  <si>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</si>
  <si>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</si>
  <si>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</si>
  <si>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</si>
  <si>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</si>
  <si>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</si>
  <si>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</si>
  <si>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</si>
  <si>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</si>
  <si>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</si>
  <si>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</si>
  <si>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</si>
  <si>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</si>
  <si>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</si>
  <si>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</si>
  <si>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</si>
  <si>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</si>
  <si>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</si>
  <si>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</si>
  <si>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</si>
  <si>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</si>
  <si>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</si>
  <si>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</si>
  <si>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</si>
  <si>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</si>
  <si>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</si>
  <si>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</si>
  <si>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</si>
  <si>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</si>
  <si>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</si>
  <si>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</si>
  <si>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</si>
  <si>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</si>
  <si>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</si>
  <si>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</si>
  <si>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</si>
  <si>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</si>
  <si>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</si>
  <si>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</si>
  <si>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</si>
  <si>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</si>
  <si>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</si>
  <si>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</si>
  <si>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</si>
  <si>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</si>
  <si>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</si>
  <si>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</si>
  <si>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</si>
  <si>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</si>
  <si>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</si>
  <si>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</si>
  <si>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</si>
  <si>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</si>
  <si>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</si>
  <si>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</si>
  <si>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</si>
  <si>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</si>
  <si>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</si>
  <si>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</si>
  <si>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</si>
  <si>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</si>
  <si>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</si>
  <si>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</si>
  <si>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</si>
  <si>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</si>
  <si>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</si>
  <si>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</si>
  <si>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</si>
  <si>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</si>
  <si>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</si>
  <si>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</si>
  <si>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</si>
  <si>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</si>
  <si>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</si>
  <si>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</si>
  <si>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</si>
  <si>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</si>
  <si>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</si>
  <si>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</si>
  <si>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</si>
  <si>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</si>
  <si>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</si>
  <si>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</si>
  <si>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</si>
  <si>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</si>
  <si>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</si>
  <si>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</si>
  <si>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</si>
  <si>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</si>
  <si>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</si>
  <si>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</si>
  <si>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</si>
  <si>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</si>
  <si>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</si>
  <si>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</si>
  <si>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</si>
  <si>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</si>
  <si>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</si>
  <si>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</si>
  <si>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</si>
  <si>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</si>
  <si>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</si>
  <si>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</si>
  <si>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</si>
  <si>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</si>
  <si>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</si>
  <si>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</si>
  <si>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</si>
  <si>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</si>
  <si>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</si>
  <si>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</si>
  <si>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</si>
  <si>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</si>
  <si>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</si>
  <si>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</si>
  <si>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</si>
  <si>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</si>
  <si>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</si>
  <si>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</si>
  <si>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</si>
  <si>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</si>
  <si>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</si>
  <si>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</si>
  <si>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</si>
  <si>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</si>
  <si>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</si>
  <si>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</si>
  <si>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</si>
  <si>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</si>
  <si>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</si>
  <si>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</si>
  <si>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</si>
  <si>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</si>
  <si>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</si>
  <si>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</si>
  <si>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</si>
  <si>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</si>
  <si>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</si>
  <si>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</si>
  <si>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</si>
  <si>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</si>
  <si>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</si>
  <si>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</si>
  <si>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</si>
  <si>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</si>
  <si>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</si>
  <si>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</si>
  <si>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</si>
  <si>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</si>
  <si>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</si>
  <si>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</si>
  <si>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</si>
  <si>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</si>
  <si>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</si>
  <si>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</si>
  <si>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</si>
  <si>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</si>
  <si>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</si>
  <si>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</si>
  <si>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</si>
  <si>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</si>
  <si>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</si>
  <si>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</si>
  <si>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</si>
  <si>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</si>
  <si>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</si>
  <si>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</si>
  <si>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</si>
  <si>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</si>
  <si>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</si>
  <si>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</si>
  <si>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</si>
  <si>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</si>
  <si>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</si>
  <si>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</si>
  <si>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</si>
  <si>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</si>
  <si>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</si>
  <si>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</si>
  <si>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</si>
  <si>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</si>
  <si>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</si>
  <si>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</si>
  <si>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</si>
  <si>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</si>
  <si>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</si>
  <si>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</si>
  <si>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</si>
  <si>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</si>
  <si>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</si>
  <si>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</si>
  <si>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</si>
  <si>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</si>
  <si>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</si>
  <si>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</si>
  <si>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</si>
  <si>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</si>
  <si>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</si>
  <si>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</si>
  <si>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</si>
  <si>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</si>
  <si>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</si>
  <si>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</si>
  <si>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</si>
  <si>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</si>
  <si>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</si>
  <si>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</si>
  <si>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</si>
  <si>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</si>
  <si>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</si>
  <si>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</si>
  <si>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</si>
  <si>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</si>
  <si>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</si>
  <si>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</si>
  <si>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</si>
  <si>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</si>
  <si>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</si>
  <si>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</si>
  <si>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</si>
  <si>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</si>
  <si>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</si>
  <si>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</si>
  <si>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</si>
  <si>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</si>
  <si>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</si>
  <si>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</si>
  <si>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</si>
  <si>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</si>
  <si>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</si>
  <si>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</si>
  <si>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</si>
  <si>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</si>
  <si>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</si>
  <si>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</si>
  <si>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</si>
  <si>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</si>
  <si>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</si>
  <si>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</si>
  <si>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</si>
  <si>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</si>
  <si>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</si>
  <si>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</si>
  <si>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</si>
  <si>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</si>
  <si>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</si>
  <si>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</si>
  <si>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</si>
  <si>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</si>
  <si>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</si>
  <si>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</si>
  <si>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</si>
  <si>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</si>
  <si>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</si>
  <si>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</si>
  <si>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</si>
  <si>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</si>
  <si>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</si>
  <si>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</si>
  <si>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</si>
  <si>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</si>
  <si>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</si>
  <si>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</si>
  <si>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</si>
  <si>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</si>
  <si>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</si>
  <si>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</si>
  <si>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</si>
  <si>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</si>
  <si>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</si>
  <si>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</si>
  <si>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</si>
  <si>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</si>
  <si>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</si>
  <si>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</si>
  <si>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</si>
  <si>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</si>
  <si>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</si>
  <si>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</si>
  <si>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</si>
  <si>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</si>
  <si>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</si>
  <si>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</si>
  <si>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</si>
  <si>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</si>
  <si>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</si>
  <si>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</si>
  <si>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</si>
  <si>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</si>
  <si>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</si>
  <si>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</si>
  <si>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</si>
  <si>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</si>
  <si>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</si>
  <si>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</si>
  <si>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</si>
  <si>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</si>
  <si>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</si>
  <si>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</si>
  <si>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</si>
  <si>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</si>
  <si>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</si>
  <si>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</si>
  <si>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</si>
  <si>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</si>
  <si>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</si>
  <si>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</si>
  <si>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</si>
  <si>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</si>
  <si>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</si>
  <si>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</si>
  <si>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</si>
  <si>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</si>
  <si>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</si>
  <si>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</si>
  <si>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</si>
  <si>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</si>
  <si>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</si>
  <si>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</si>
  <si>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</si>
  <si>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</si>
  <si>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</si>
  <si>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</si>
  <si>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</si>
  <si>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</si>
  <si>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</si>
  <si>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</si>
  <si>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</si>
  <si>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</si>
  <si>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</si>
  <si>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</si>
  <si>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</si>
  <si>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</si>
  <si>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</si>
  <si>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</si>
  <si>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</si>
  <si>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</si>
  <si>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</si>
  <si>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</si>
  <si>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</si>
  <si>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</si>
  <si>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</si>
  <si>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</si>
  <si>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</si>
  <si>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</si>
  <si>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</si>
  <si>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</si>
  <si>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</si>
  <si>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</si>
  <si>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</si>
  <si>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</si>
  <si>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</si>
  <si>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</si>
  <si>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</si>
  <si>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</si>
  <si>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</si>
  <si>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</si>
  <si>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</si>
  <si>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</si>
  <si>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</si>
  <si>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</si>
  <si>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</si>
  <si>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</si>
  <si>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</si>
  <si>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</si>
  <si>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</si>
  <si>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</si>
  <si>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</si>
  <si>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</si>
  <si>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</si>
  <si>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</si>
  <si>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</si>
  <si>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</si>
  <si>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</si>
  <si>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</si>
  <si>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</si>
  <si>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</si>
  <si>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</si>
  <si>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</si>
  <si>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</si>
  <si>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</si>
  <si>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</si>
  <si>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</si>
  <si>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</si>
  <si>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</si>
  <si>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</si>
  <si>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</si>
  <si>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</si>
  <si>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</si>
  <si>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</si>
  <si>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</si>
  <si>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</si>
  <si>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</si>
  <si>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</si>
  <si>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</si>
  <si>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</si>
  <si>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</si>
  <si>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</si>
  <si>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</si>
  <si>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</si>
  <si>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</si>
  <si>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</si>
  <si>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</si>
  <si>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</si>
  <si>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</si>
  <si>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</si>
  <si>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</si>
  <si>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</si>
  <si>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</si>
  <si>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</si>
  <si>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</si>
  <si>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</si>
  <si>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</si>
  <si>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</si>
  <si>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</si>
  <si>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</si>
  <si>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</si>
  <si>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</si>
  <si>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</si>
  <si>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</si>
  <si>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</si>
  <si>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</si>
  <si>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</si>
  <si>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</si>
  <si>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</si>
  <si>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</si>
  <si>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</si>
  <si>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</si>
  <si>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</si>
  <si>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</si>
  <si>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</si>
  <si>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</si>
  <si>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</si>
  <si>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</si>
  <si>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</si>
  <si>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</si>
  <si>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</si>
  <si>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</si>
  <si>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</si>
  <si>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</si>
  <si>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</si>
  <si>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</si>
  <si>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</si>
  <si>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</si>
  <si>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</si>
  <si>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</si>
  <si>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</si>
  <si>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</si>
  <si>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</si>
  <si>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</si>
  <si>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</si>
  <si>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</si>
  <si>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</si>
  <si>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</si>
  <si>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</si>
  <si>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</si>
  <si>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</si>
  <si>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</si>
  <si>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</si>
  <si>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</si>
  <si>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</si>
  <si>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</si>
  <si>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</si>
  <si>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</si>
  <si>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</si>
  <si>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</si>
  <si>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</si>
  <si>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</si>
  <si>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</si>
  <si>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</si>
  <si>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</si>
  <si>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</si>
  <si>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</si>
  <si>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</si>
  <si>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</si>
  <si>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</si>
  <si>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</si>
  <si>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</si>
  <si>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</si>
  <si>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</si>
  <si>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</si>
  <si>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</si>
  <si>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</si>
  <si>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</si>
  <si>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</si>
  <si>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</si>
  <si>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</si>
  <si>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</si>
  <si>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</si>
  <si>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</si>
  <si>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</si>
  <si>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</si>
  <si>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</si>
  <si>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</si>
  <si>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</si>
  <si>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</si>
  <si>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</si>
  <si>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</si>
  <si>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</si>
  <si>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</si>
  <si>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</si>
  <si>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</si>
  <si>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</si>
  <si>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</si>
  <si>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</si>
  <si>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</si>
  <si>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</si>
  <si>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</si>
  <si>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</si>
  <si>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</si>
  <si>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</si>
  <si>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</si>
  <si>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</si>
  <si>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</si>
  <si>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</si>
  <si>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</si>
  <si>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</si>
  <si>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</si>
  <si>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</si>
  <si>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</si>
  <si>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</si>
  <si>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</si>
  <si>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</si>
  <si>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</si>
  <si>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</si>
  <si>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</si>
  <si>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</si>
  <si>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</si>
  <si>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</si>
  <si>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</si>
  <si>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</si>
  <si>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</si>
  <si>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</si>
  <si>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</si>
  <si>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</si>
  <si>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</si>
  <si>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</si>
  <si>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</si>
  <si>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</si>
  <si>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</si>
  <si>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</si>
  <si>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</si>
  <si>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</si>
  <si>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</si>
  <si>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</si>
  <si>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</si>
  <si>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</si>
  <si>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</si>
  <si>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</si>
  <si>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</si>
  <si>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</si>
  <si>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</si>
  <si>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</si>
  <si>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</si>
  <si>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</si>
  <si>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</si>
  <si>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</si>
  <si>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</si>
  <si>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</si>
  <si>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</si>
  <si>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</si>
  <si>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</si>
  <si>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</si>
  <si>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</si>
  <si>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</si>
  <si>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</si>
  <si>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</si>
  <si>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</si>
  <si>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</si>
  <si>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</si>
  <si>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</si>
  <si>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</si>
  <si>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</si>
  <si>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</si>
  <si>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</si>
  <si>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</si>
  <si>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</si>
  <si>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</si>
  <si>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</si>
  <si>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</si>
  <si>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</si>
  <si>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</si>
  <si>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</si>
  <si>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</si>
  <si>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</si>
  <si>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</si>
  <si>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</si>
  <si>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</si>
  <si>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</si>
  <si>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</si>
  <si>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</si>
  <si>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</si>
  <si>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</si>
  <si>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</si>
  <si>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</si>
  <si>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</si>
  <si>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</si>
  <si>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</si>
  <si>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</si>
  <si>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</si>
  <si>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</si>
  <si>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</si>
  <si>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</si>
  <si>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</si>
  <si>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</si>
  <si>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</si>
  <si>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</si>
  <si>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</si>
  <si>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</si>
  <si>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</si>
  <si>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</si>
  <si>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</si>
  <si>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</si>
  <si>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</si>
  <si>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</si>
  <si>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</si>
  <si>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</si>
  <si>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</si>
  <si>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</si>
  <si>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</si>
  <si>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</si>
  <si>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</si>
  <si>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</si>
  <si>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</si>
  <si>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</si>
  <si>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</si>
  <si>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</si>
  <si>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</si>
  <si>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</si>
  <si>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</si>
  <si>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</si>
  <si>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</si>
  <si>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</si>
  <si>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</si>
  <si>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</si>
  <si>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</si>
  <si>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</si>
  <si>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</si>
  <si>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</si>
  <si>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</si>
  <si>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</si>
  <si>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</si>
  <si>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</si>
  <si>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</si>
  <si>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</si>
  <si>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</si>
  <si>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</si>
  <si>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</si>
  <si>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</si>
  <si>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</si>
  <si>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</si>
  <si>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</si>
  <si>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</si>
  <si>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</si>
  <si>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</si>
  <si>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</si>
  <si>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</si>
  <si>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</si>
  <si>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</si>
  <si>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</si>
  <si>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</si>
  <si>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</si>
  <si>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</si>
  <si>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</si>
  <si>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</si>
  <si>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</si>
  <si>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</si>
  <si>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</si>
  <si>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</si>
  <si>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</si>
  <si>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</si>
  <si>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</si>
  <si>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</si>
  <si>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</si>
  <si>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</si>
  <si>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</si>
  <si>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</si>
  <si>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</si>
  <si>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</si>
  <si>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</si>
  <si>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</si>
  <si>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</si>
  <si>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</si>
  <si>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</si>
  <si>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</si>
  <si>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</si>
  <si>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</si>
  <si>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</si>
  <si>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</si>
  <si>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</si>
  <si>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</si>
  <si>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</si>
  <si>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</si>
  <si>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</si>
  <si>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</si>
  <si>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</si>
  <si>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</si>
  <si>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</si>
  <si>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</si>
  <si>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</si>
  <si>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</si>
  <si>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</si>
  <si>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</si>
  <si>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</si>
  <si>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</si>
  <si>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</si>
  <si>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</si>
  <si>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</si>
  <si>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</si>
  <si>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</si>
  <si>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</si>
  <si>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</si>
  <si>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</si>
  <si>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</si>
  <si>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</si>
  <si>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</si>
  <si>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</si>
  <si>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</si>
  <si>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</si>
  <si>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</si>
  <si>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</si>
  <si>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</si>
  <si>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</si>
  <si>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</si>
  <si>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</si>
  <si>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</si>
  <si>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</si>
  <si>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</si>
  <si>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</si>
  <si>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</si>
  <si>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</si>
  <si>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</si>
  <si>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</si>
  <si>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</si>
  <si>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</si>
  <si>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</si>
  <si>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</si>
  <si>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</si>
  <si>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</si>
  <si>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</si>
  <si>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</si>
  <si>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</si>
  <si>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</si>
  <si>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</si>
  <si>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</si>
  <si>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</si>
  <si>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</si>
  <si>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</si>
  <si>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</si>
  <si>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</si>
  <si>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</si>
  <si>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</si>
  <si>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</si>
  <si>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</si>
  <si>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</si>
  <si>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</si>
  <si>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</si>
  <si>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</si>
  <si>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</si>
  <si>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</si>
  <si>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</si>
  <si>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</si>
  <si>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</si>
  <si>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</si>
  <si>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</si>
  <si>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</si>
  <si>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</si>
  <si>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</si>
  <si>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</si>
  <si>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</si>
  <si>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</si>
  <si>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</si>
  <si>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</si>
  <si>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</si>
  <si>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</si>
  <si>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</si>
  <si>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</si>
  <si>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</si>
  <si>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</si>
  <si>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</si>
  <si>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</si>
  <si>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</si>
  <si>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</si>
  <si>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</si>
  <si>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</si>
  <si>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</si>
  <si>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</si>
  <si>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</si>
  <si>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</si>
  <si>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</si>
  <si>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</si>
  <si>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</si>
  <si>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</si>
  <si>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</si>
  <si>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</si>
  <si>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</si>
  <si>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</si>
  <si>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</si>
  <si>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</si>
  <si>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</si>
  <si>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</si>
  <si>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</si>
  <si>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</si>
  <si>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</si>
  <si>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</si>
  <si>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</si>
  <si>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</si>
  <si>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</si>
  <si>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</si>
  <si>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</si>
  <si>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</si>
  <si>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</si>
  <si>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</si>
  <si>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</si>
  <si>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</si>
  <si>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</si>
  <si>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</si>
  <si>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</si>
  <si>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</si>
  <si>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</si>
  <si>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</si>
  <si>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</si>
  <si>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</si>
  <si>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</si>
  <si>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</si>
  <si>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</si>
  <si>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</si>
  <si>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</si>
  <si>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</si>
  <si>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</si>
  <si>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</si>
  <si>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</si>
  <si>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</si>
  <si>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</si>
  <si>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</si>
  <si>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</si>
  <si>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</si>
  <si>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</si>
  <si>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</si>
  <si>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</si>
  <si>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</si>
  <si>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</si>
  <si>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</si>
  <si>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</si>
  <si>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</si>
  <si>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</si>
  <si>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</si>
  <si>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</si>
  <si>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</si>
  <si>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</si>
  <si>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</si>
  <si>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</si>
  <si>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</si>
  <si>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</si>
  <si>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</si>
  <si>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</si>
  <si>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</si>
  <si>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</si>
  <si>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</si>
  <si>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</si>
  <si>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</si>
  <si>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</si>
  <si>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</si>
  <si>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</si>
  <si>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</si>
  <si>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</si>
  <si>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</si>
  <si>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</si>
  <si>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</si>
  <si>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</si>
  <si>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</si>
  <si>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</si>
  <si>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</si>
  <si>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</si>
  <si>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</si>
  <si>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</si>
  <si>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</si>
  <si>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</si>
  <si>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</si>
  <si>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</si>
  <si>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</si>
  <si>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</si>
  <si>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</si>
  <si>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</si>
  <si>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</si>
  <si>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</si>
  <si>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</si>
  <si>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</si>
  <si>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</si>
  <si>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</si>
  <si>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</si>
  <si>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</si>
  <si>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</si>
  <si>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</si>
  <si>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</si>
  <si>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</si>
  <si>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</si>
  <si>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</si>
  <si>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</si>
  <si>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</si>
  <si>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</si>
  <si>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</si>
  <si>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</si>
  <si>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</si>
  <si>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</si>
  <si>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</si>
  <si>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</si>
  <si>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</si>
  <si>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</si>
  <si>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</si>
  <si>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</si>
  <si>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</si>
  <si>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</si>
  <si>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</si>
  <si>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</si>
  <si>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</si>
  <si>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</si>
  <si>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</si>
  <si>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</si>
  <si>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</si>
  <si>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</si>
  <si>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</si>
  <si>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</si>
  <si>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</si>
  <si>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</si>
  <si>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</si>
  <si>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</si>
  <si>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</si>
  <si>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</si>
  <si>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</si>
  <si>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</si>
  <si>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</si>
  <si>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</si>
  <si>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</si>
  <si>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</si>
  <si>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</si>
  <si>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</si>
  <si>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</si>
  <si>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</si>
  <si>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</si>
  <si>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</si>
  <si>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</si>
  <si>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</si>
  <si>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</si>
  <si>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</si>
  <si>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</si>
  <si>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</si>
  <si>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</si>
  <si>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</si>
  <si>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</si>
  <si>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</si>
  <si>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</si>
  <si>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</si>
  <si>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</si>
  <si>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</si>
  <si>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</si>
  <si>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</si>
  <si>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</si>
  <si>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</si>
  <si>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</si>
  <si>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</si>
  <si>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</si>
  <si>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</si>
  <si>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</si>
  <si>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</si>
  <si>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</si>
  <si>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</si>
  <si>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</si>
  <si>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</si>
  <si>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</si>
  <si>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</si>
  <si>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</si>
  <si>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</si>
  <si>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</si>
  <si>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</si>
  <si>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</si>
  <si>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</si>
  <si>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</si>
  <si>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</si>
  <si>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</si>
  <si>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</si>
  <si>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</si>
  <si>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</si>
  <si>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</si>
  <si>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</si>
  <si>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</si>
  <si>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</si>
  <si>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</si>
  <si>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</si>
  <si>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</si>
  <si>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</si>
  <si>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</si>
  <si>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</si>
  <si>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</si>
  <si>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</si>
  <si>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</si>
  <si>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</si>
  <si>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</si>
  <si>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</si>
  <si>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</si>
  <si>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</si>
  <si>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</si>
  <si>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</si>
  <si>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</si>
  <si>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</si>
  <si>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</si>
  <si>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</si>
  <si>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</si>
  <si>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</si>
  <si>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</si>
  <si>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</si>
  <si>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</si>
  <si>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</si>
  <si>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</si>
  <si>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</si>
  <si>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</si>
  <si>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</si>
  <si>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</si>
  <si>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</si>
  <si>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</si>
  <si>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</si>
  <si>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</si>
  <si>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</si>
  <si>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</si>
  <si>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</si>
  <si>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</si>
  <si>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</si>
  <si>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</si>
  <si>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</si>
  <si>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</si>
  <si>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</si>
  <si>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</si>
  <si>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</si>
  <si>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</si>
  <si>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</si>
  <si>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</si>
  <si>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</si>
  <si>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</si>
  <si>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</si>
  <si>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</si>
  <si>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</si>
  <si>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</si>
  <si>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</si>
  <si>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</si>
  <si>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</si>
  <si>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</si>
  <si>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</si>
  <si>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</si>
  <si>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</si>
  <si>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</si>
  <si>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</si>
  <si>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</si>
  <si>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</si>
  <si>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</si>
  <si>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</si>
  <si>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</si>
  <si>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</si>
  <si>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</si>
  <si>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</si>
  <si>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</si>
  <si>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</si>
  <si>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</si>
  <si>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</si>
  <si>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</si>
  <si>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</si>
  <si>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</si>
  <si>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</si>
  <si>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</si>
  <si>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</si>
  <si>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</si>
  <si>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</si>
  <si>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</si>
  <si>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</si>
  <si>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</si>
  <si>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</si>
  <si>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</si>
  <si>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</si>
  <si>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</si>
  <si>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</si>
  <si>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</si>
  <si>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</si>
  <si>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</si>
  <si>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</si>
  <si>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</si>
  <si>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</si>
  <si>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</si>
  <si>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</si>
  <si>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</si>
  <si>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</si>
  <si>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</si>
  <si>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</si>
  <si>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</si>
  <si>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</si>
  <si>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</si>
  <si>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</si>
  <si>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</si>
  <si>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</si>
  <si>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</si>
  <si>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</si>
  <si>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</si>
  <si>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</si>
  <si>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</si>
  <si>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</si>
  <si>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</si>
  <si>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</si>
  <si>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</si>
  <si>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</si>
  <si>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</si>
  <si>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</si>
  <si>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</si>
  <si>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</si>
  <si>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</si>
  <si>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</si>
  <si>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</si>
  <si>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</si>
  <si>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</si>
  <si>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</si>
  <si>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</si>
  <si>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</si>
  <si>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</si>
  <si>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</si>
  <si>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</si>
  <si>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</si>
  <si>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</si>
  <si>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</si>
  <si>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</si>
  <si>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</si>
  <si>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</si>
  <si>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</si>
  <si>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</si>
  <si>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</si>
  <si>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</si>
  <si>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</si>
  <si>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</si>
  <si>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</si>
  <si>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</si>
  <si>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</si>
  <si>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</si>
  <si>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</si>
  <si>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</si>
  <si>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</si>
  <si>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</si>
  <si>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</si>
  <si>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</si>
  <si>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</si>
  <si>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</si>
  <si>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</si>
  <si>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</si>
  <si>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</si>
  <si>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</si>
  <si>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</si>
  <si>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</si>
  <si>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</si>
  <si>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</si>
  <si>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</si>
  <si>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</si>
  <si>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</si>
  <si>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</si>
  <si>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</si>
  <si>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</si>
  <si>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</si>
  <si>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</si>
  <si>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</si>
  <si>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</si>
  <si>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</si>
  <si>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</si>
  <si>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</si>
  <si>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</si>
  <si>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</si>
  <si>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</si>
  <si>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</si>
  <si>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</si>
  <si>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</si>
  <si>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</si>
  <si>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</si>
  <si>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</si>
  <si>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</si>
  <si>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</si>
  <si>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</si>
  <si>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</si>
  <si>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</si>
  <si>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</si>
  <si>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</si>
  <si>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</si>
  <si>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</si>
  <si>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</si>
  <si>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</si>
  <si>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</si>
  <si>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</si>
  <si>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</si>
  <si>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</si>
  <si>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</si>
  <si>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</si>
  <si>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</si>
  <si>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</si>
  <si>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</si>
  <si>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</si>
  <si>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</si>
  <si>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</si>
  <si>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</si>
  <si>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</si>
  <si>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</si>
  <si>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</si>
  <si>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</si>
  <si>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</si>
  <si>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</si>
  <si>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</si>
  <si>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</si>
  <si>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</si>
  <si>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</si>
  <si>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</si>
  <si>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</si>
  <si>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</si>
  <si>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</si>
  <si>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</si>
  <si>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</si>
  <si>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</si>
  <si>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</si>
  <si>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</si>
  <si>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</si>
  <si>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</si>
  <si>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</si>
  <si>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</si>
  <si>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</si>
  <si>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</si>
  <si>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</si>
  <si>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</si>
  <si>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</si>
  <si>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</si>
  <si>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</si>
  <si>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</si>
  <si>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</si>
  <si>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</si>
  <si>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</si>
  <si>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</si>
  <si>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</si>
  <si>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</si>
  <si>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</si>
  <si>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</si>
  <si>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</si>
  <si>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</si>
  <si>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</si>
  <si>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</si>
  <si>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</si>
  <si>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</si>
  <si>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</si>
  <si>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</si>
  <si>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</si>
  <si>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</si>
  <si>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</si>
  <si>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</si>
  <si>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</si>
  <si>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</si>
  <si>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</si>
  <si>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</si>
  <si>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</si>
  <si>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</si>
  <si>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</si>
  <si>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</si>
  <si>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</si>
  <si>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</si>
  <si>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</si>
  <si>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</si>
  <si>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</si>
  <si>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</si>
  <si>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</si>
  <si>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</si>
  <si>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</si>
  <si>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</si>
  <si>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</si>
  <si>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</si>
  <si>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</si>
  <si>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</si>
  <si>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</si>
  <si>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</si>
  <si>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</si>
  <si>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</si>
  <si>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</si>
  <si>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</si>
  <si>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</si>
  <si>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</si>
  <si>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</si>
  <si>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</si>
  <si>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</si>
  <si>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</si>
  <si>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</si>
  <si>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</si>
  <si>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</si>
  <si>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</si>
  <si>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</si>
  <si>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</si>
  <si>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</si>
  <si>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</si>
  <si>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</si>
  <si>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</si>
  <si>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</si>
  <si>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</si>
  <si>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</si>
  <si>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</si>
  <si>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</si>
  <si>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</si>
  <si>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</si>
  <si>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</si>
  <si>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</si>
  <si>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</si>
  <si>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</si>
  <si>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</si>
  <si>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</si>
  <si>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</si>
  <si>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</si>
  <si>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</si>
  <si>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</si>
  <si>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</si>
  <si>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</si>
  <si>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</si>
  <si>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</si>
  <si>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</si>
  <si>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</si>
  <si>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</si>
  <si>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</si>
  <si>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</si>
  <si>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</si>
  <si>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</si>
  <si>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</si>
  <si>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</si>
  <si>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</si>
  <si>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</si>
  <si>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</si>
  <si>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</si>
  <si>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</si>
  <si>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</si>
  <si>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</si>
  <si>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</si>
  <si>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</si>
  <si>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</si>
  <si>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</si>
  <si>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</si>
  <si>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</si>
  <si>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</si>
  <si>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</si>
  <si>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</si>
  <si>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</si>
  <si>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</si>
  <si>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</si>
  <si>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</si>
  <si>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</si>
  <si>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</si>
  <si>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</si>
  <si>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</si>
  <si>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</si>
  <si>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</si>
  <si>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</si>
  <si>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</si>
  <si>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</si>
  <si>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</si>
  <si>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</si>
  <si>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</si>
  <si>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</si>
  <si>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</si>
  <si>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</si>
  <si>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</si>
  <si>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</si>
  <si>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</si>
  <si>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</si>
  <si>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</si>
  <si>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</si>
  <si>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</si>
  <si>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</si>
  <si>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</si>
  <si>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</si>
  <si>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</si>
  <si>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</si>
  <si>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</si>
  <si>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</si>
  <si>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</si>
  <si>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</si>
  <si>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</si>
  <si>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</si>
  <si>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</si>
  <si>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</si>
  <si>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</si>
  <si>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</si>
  <si>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</si>
  <si>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</si>
  <si>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</si>
  <si>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</si>
  <si>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</si>
  <si>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</si>
  <si>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</si>
  <si>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</si>
  <si>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</si>
  <si>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</si>
  <si>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</si>
  <si>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</si>
  <si>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</si>
  <si>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</si>
  <si>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</si>
  <si>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</si>
  <si>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</si>
  <si>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</si>
  <si>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</si>
  <si>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</si>
  <si>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</si>
  <si>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</si>
  <si>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</si>
  <si>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</si>
  <si>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</si>
  <si>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</si>
  <si>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</si>
  <si>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</si>
  <si>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</si>
  <si>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</si>
  <si>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</si>
  <si>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</si>
  <si>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</si>
  <si>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</si>
  <si>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</si>
  <si>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</si>
  <si>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</si>
  <si>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</si>
  <si>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</si>
  <si>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</si>
  <si>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</si>
  <si>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</si>
  <si>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</si>
  <si>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</si>
  <si>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</si>
  <si>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</si>
  <si>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</si>
  <si>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</si>
  <si>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</si>
  <si>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</si>
  <si>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</si>
  <si>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</si>
  <si>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</si>
  <si>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</si>
  <si>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</si>
  <si>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</si>
  <si>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</si>
  <si>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</si>
  <si>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</si>
  <si>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</si>
  <si>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</si>
  <si>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</si>
  <si>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</si>
  <si>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</si>
  <si>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</si>
  <si>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</si>
  <si>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</si>
  <si>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</si>
  <si>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</si>
  <si>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</si>
  <si>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</si>
  <si>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</si>
  <si>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</si>
  <si>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</si>
  <si>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</si>
  <si>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</si>
  <si>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</si>
  <si>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</si>
  <si>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</si>
  <si>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</si>
  <si>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</si>
  <si>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</si>
  <si>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</si>
  <si>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</si>
  <si>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</si>
  <si>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</si>
  <si>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</si>
  <si>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</si>
  <si>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</si>
  <si>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</si>
  <si>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</si>
  <si>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</si>
  <si>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</si>
  <si>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</si>
  <si>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</si>
  <si>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</si>
  <si>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</si>
  <si>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</si>
  <si>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</si>
  <si>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</si>
  <si>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</si>
  <si>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</si>
  <si>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</si>
  <si>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</si>
  <si>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</si>
  <si>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</si>
  <si>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</si>
  <si>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</si>
  <si>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</si>
  <si>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</si>
  <si>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</si>
  <si>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</si>
  <si>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</si>
  <si>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</si>
  <si>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</si>
  <si>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</si>
  <si>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</si>
  <si>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</si>
  <si>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</si>
  <si>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</si>
  <si>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</si>
  <si>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</si>
  <si>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</si>
  <si>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</si>
  <si>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</si>
  <si>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</si>
  <si>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</si>
  <si>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</si>
  <si>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</si>
  <si>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</si>
  <si>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</si>
  <si>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</si>
  <si>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</si>
  <si>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</si>
  <si>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</si>
  <si>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</si>
  <si>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</si>
  <si>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</si>
  <si>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</si>
  <si>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</si>
  <si>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</si>
  <si>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</si>
  <si>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</si>
  <si>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</si>
  <si>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</si>
  <si>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</si>
  <si>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</si>
  <si>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</si>
  <si>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</si>
  <si>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</si>
  <si>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</si>
  <si>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</si>
  <si>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</si>
  <si>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</si>
  <si>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</si>
  <si>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</si>
  <si>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</si>
  <si>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</si>
  <si>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</si>
  <si>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</si>
  <si>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</si>
  <si>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</si>
  <si>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</si>
  <si>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</si>
  <si>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</si>
  <si>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</si>
  <si>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</si>
  <si>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</si>
  <si>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</si>
  <si>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</si>
  <si>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</si>
  <si>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</si>
  <si>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</si>
  <si>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</si>
  <si>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</si>
  <si>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</si>
  <si>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</si>
  <si>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</si>
  <si>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</si>
  <si>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</si>
  <si>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</si>
  <si>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</si>
  <si>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</si>
  <si>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</si>
  <si>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</si>
  <si>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</si>
  <si>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</si>
  <si>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</si>
  <si>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</si>
  <si>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</si>
  <si>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</si>
  <si>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</si>
  <si>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</si>
  <si>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</si>
  <si>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</si>
  <si>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</si>
  <si>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</si>
  <si>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</si>
  <si>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</si>
  <si>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</si>
  <si>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</si>
  <si>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</si>
  <si>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</si>
  <si>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</si>
  <si>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</si>
  <si>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</si>
  <si>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</si>
  <si>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</si>
  <si>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</si>
  <si>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</si>
  <si>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</si>
  <si>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</si>
  <si>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</si>
  <si>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</si>
  <si>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</si>
  <si>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</si>
  <si>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</si>
  <si>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</si>
  <si>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</si>
  <si>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</si>
  <si>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</si>
  <si>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</si>
  <si>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</si>
  <si>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</si>
  <si>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</si>
  <si>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</si>
  <si>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</si>
  <si>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</si>
  <si>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</si>
  <si>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</si>
  <si>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</si>
  <si>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</si>
  <si>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</si>
  <si>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</si>
  <si>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</si>
  <si>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</si>
  <si>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</si>
  <si>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</si>
  <si>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</si>
  <si>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</si>
  <si>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</si>
  <si>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</si>
  <si>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</si>
  <si>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</si>
  <si>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</si>
  <si>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</si>
  <si>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</si>
  <si>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</si>
  <si>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</si>
  <si>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</si>
  <si>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</si>
  <si>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</si>
  <si>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</si>
  <si>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</si>
  <si>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</si>
  <si>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</si>
  <si>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</si>
  <si>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</si>
  <si>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</si>
  <si>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</si>
  <si>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</si>
  <si>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</si>
  <si>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</si>
  <si>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</si>
  <si>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</si>
  <si>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</si>
  <si>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</si>
  <si>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</si>
  <si>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</si>
  <si>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</si>
  <si>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</si>
  <si>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</si>
  <si>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</si>
  <si>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</si>
  <si>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</si>
  <si>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</si>
  <si>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</si>
  <si>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</si>
  <si>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</si>
  <si>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</si>
  <si>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</si>
  <si>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</si>
  <si>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</si>
  <si>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</si>
  <si>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</si>
  <si>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</si>
  <si>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</si>
  <si>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</si>
  <si>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</si>
  <si>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</si>
  <si>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</si>
  <si>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</si>
  <si>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</si>
  <si>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</si>
  <si>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</si>
  <si>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</si>
  <si>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</si>
  <si>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</si>
  <si>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</si>
  <si>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</si>
  <si>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</si>
  <si>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</si>
  <si>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</si>
  <si>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</si>
  <si>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</si>
  <si>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</si>
  <si>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</si>
  <si>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</si>
  <si>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</si>
  <si>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</si>
  <si>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</si>
  <si>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</si>
  <si>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</si>
  <si>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</si>
  <si>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</si>
  <si>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</si>
  <si>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</si>
  <si>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</si>
  <si>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</si>
  <si>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</si>
  <si>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</si>
  <si>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</si>
  <si>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</si>
  <si>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</si>
  <si>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</si>
  <si>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</si>
  <si>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</si>
  <si>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</si>
  <si>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</si>
  <si>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</si>
  <si>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</si>
  <si>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</si>
  <si>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</si>
  <si>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</si>
  <si>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</si>
  <si>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</si>
  <si>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</si>
  <si>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</si>
  <si>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</si>
  <si>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</si>
  <si>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</si>
  <si>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</si>
  <si>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</si>
  <si>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</si>
  <si>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</si>
  <si>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</si>
  <si>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</si>
  <si>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</si>
  <si>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</si>
  <si>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</si>
  <si>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</si>
  <si>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</si>
  <si>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</si>
  <si>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</si>
  <si>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</si>
  <si>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</si>
  <si>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</si>
  <si>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</si>
  <si>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</si>
  <si>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</si>
  <si>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</si>
  <si>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</si>
  <si>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</si>
  <si>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</si>
  <si>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</si>
  <si>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</si>
  <si>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</si>
  <si>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</si>
  <si>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</si>
  <si>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</si>
  <si>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</si>
  <si>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</si>
  <si>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</si>
  <si>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</si>
  <si>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</si>
  <si>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</si>
  <si>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</si>
  <si>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</si>
  <si>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</si>
  <si>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</si>
  <si>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</si>
  <si>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</si>
  <si>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</si>
  <si>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</si>
  <si>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</si>
  <si>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</si>
  <si>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</si>
  <si>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</si>
  <si>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</si>
  <si>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</si>
  <si>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</si>
  <si>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</si>
  <si>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</si>
  <si>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</si>
  <si>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</si>
  <si>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</si>
  <si>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</si>
  <si>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</si>
  <si>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</si>
  <si>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</si>
  <si>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</si>
  <si>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</si>
  <si>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</si>
  <si>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</si>
  <si>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</si>
  <si>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</si>
  <si>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</si>
  <si>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</si>
  <si>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</si>
  <si>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</si>
  <si>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</si>
  <si>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</si>
  <si>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</si>
  <si>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</si>
  <si>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</si>
  <si>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</si>
  <si>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</si>
  <si>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</si>
  <si>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</si>
  <si>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</si>
  <si>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</si>
  <si>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</si>
  <si>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</si>
  <si>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</si>
  <si>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</si>
  <si>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</si>
  <si>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</si>
  <si>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</si>
  <si>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</si>
  <si>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</si>
  <si>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</si>
  <si>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</si>
  <si>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</si>
  <si>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</si>
  <si>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</si>
  <si>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</si>
  <si>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</si>
  <si>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</si>
  <si>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</si>
  <si>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</si>
  <si>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</si>
  <si>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</si>
  <si>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</si>
  <si>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</si>
  <si>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</si>
  <si>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</si>
  <si>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</si>
  <si>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</si>
  <si>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</si>
  <si>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</si>
  <si>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</si>
  <si>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</si>
  <si>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</si>
  <si>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</si>
  <si>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</si>
  <si>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</si>
  <si>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</si>
  <si>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</si>
  <si>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</si>
  <si>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</si>
  <si>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</si>
  <si>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</si>
  <si>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</si>
  <si>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</si>
  <si>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</si>
  <si>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</si>
  <si>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</si>
  <si>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</si>
  <si>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</si>
  <si>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</si>
  <si>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</si>
  <si>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</si>
  <si>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</si>
  <si>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</si>
  <si>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</si>
  <si>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</si>
  <si>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</si>
  <si>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</si>
  <si>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</si>
  <si>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</si>
  <si>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</si>
  <si>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</si>
  <si>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</si>
  <si>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</si>
  <si>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</si>
  <si>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</si>
  <si>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</si>
  <si>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</si>
  <si>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</si>
  <si>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</si>
  <si>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</si>
  <si>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</si>
  <si>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</si>
  <si>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</si>
  <si>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</si>
  <si>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</si>
  <si>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</si>
  <si>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</si>
  <si>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</si>
  <si>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</si>
  <si>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</si>
  <si>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</si>
  <si>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</si>
  <si>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</si>
  <si>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</si>
  <si>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</si>
  <si>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</si>
  <si>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</si>
  <si>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</si>
  <si>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</si>
  <si>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</si>
  <si>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</si>
  <si>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</si>
  <si>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</si>
  <si>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</si>
  <si>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</si>
  <si>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</si>
  <si>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</si>
  <si>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</si>
  <si>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</si>
  <si>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</si>
  <si>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</si>
  <si>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</si>
  <si>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</si>
  <si>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</si>
  <si>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</si>
  <si>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</si>
  <si>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</si>
  <si>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</si>
  <si>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</si>
  <si>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</si>
  <si>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</si>
  <si>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</si>
  <si>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</si>
  <si>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</si>
  <si>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</si>
  <si>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</si>
  <si>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</si>
  <si>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</si>
  <si>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</si>
  <si>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</si>
  <si>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</si>
  <si>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</si>
  <si>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</si>
  <si>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</si>
  <si>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</si>
  <si>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</si>
  <si>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</si>
  <si>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</si>
  <si>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</si>
  <si>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</si>
  <si>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</si>
  <si>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</si>
  <si>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</si>
  <si>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</si>
  <si>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</si>
  <si>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</si>
  <si>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</si>
  <si>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</si>
  <si>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</si>
  <si>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</si>
  <si>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</si>
  <si>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</si>
  <si>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</si>
  <si>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</si>
  <si>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</si>
  <si>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</si>
  <si>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</si>
  <si>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</si>
  <si>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</si>
  <si>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</si>
  <si>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</si>
  <si>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</si>
  <si>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</si>
  <si>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</si>
  <si>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</si>
  <si>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</si>
  <si>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</si>
  <si>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</si>
  <si>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</si>
  <si>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</si>
  <si>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</si>
  <si>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</si>
  <si>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</si>
  <si>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</si>
  <si>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</si>
  <si>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</si>
  <si>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</si>
  <si>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</si>
  <si>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</si>
  <si>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</si>
  <si>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</si>
  <si>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</si>
  <si>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</si>
  <si>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</si>
  <si>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</si>
  <si>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</si>
  <si>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</si>
  <si>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</si>
  <si>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</si>
  <si>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</si>
  <si>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</si>
  <si>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</si>
  <si>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</si>
  <si>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</si>
  <si>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</si>
  <si>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</si>
  <si>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</si>
  <si>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</si>
  <si>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</si>
  <si>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</si>
  <si>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</si>
  <si>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</si>
  <si>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</si>
  <si>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</si>
  <si>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</si>
  <si>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</si>
  <si>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</si>
  <si>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</si>
  <si>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</si>
  <si>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</si>
  <si>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</si>
  <si>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</si>
  <si>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</si>
  <si>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</si>
  <si>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</si>
  <si>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</si>
  <si>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</si>
  <si>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</si>
  <si>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</si>
  <si>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</si>
  <si>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</si>
  <si>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</si>
  <si>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</si>
  <si>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</si>
  <si>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</si>
  <si>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</si>
  <si>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</si>
  <si>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</si>
  <si>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</si>
  <si>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</si>
  <si>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</si>
  <si>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</si>
  <si>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</si>
  <si>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</si>
  <si>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</si>
  <si>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</si>
  <si>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</si>
  <si>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</si>
  <si>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</si>
  <si>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</si>
  <si>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</si>
  <si>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</si>
  <si>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</si>
  <si>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</si>
  <si>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</si>
  <si>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</si>
  <si>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</si>
  <si>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</si>
  <si>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</si>
  <si>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</si>
  <si>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</si>
  <si>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</si>
  <si>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</si>
  <si>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</si>
  <si>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</si>
  <si>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</si>
  <si>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</si>
  <si>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</si>
  <si>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</si>
  <si>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</si>
  <si>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</si>
  <si>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</si>
  <si>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</si>
  <si>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</si>
  <si>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</si>
  <si>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</si>
  <si>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</si>
  <si>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</si>
  <si>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</si>
  <si>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</si>
  <si>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</si>
  <si>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</si>
  <si>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</si>
  <si>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</si>
  <si>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</si>
  <si>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</si>
  <si>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</si>
  <si>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</si>
  <si>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</si>
  <si>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</si>
  <si>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</si>
  <si>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</si>
  <si>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</si>
  <si>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</si>
  <si>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</si>
  <si>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</si>
  <si>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</si>
  <si>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</si>
  <si>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</si>
  <si>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</si>
  <si>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</si>
  <si>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</si>
  <si>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</si>
  <si>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</si>
  <si>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</si>
  <si>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</si>
  <si>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</si>
  <si>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</si>
  <si>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</si>
  <si>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</si>
  <si>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</si>
  <si>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</si>
  <si>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</si>
  <si>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</si>
  <si>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</si>
  <si>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</si>
  <si>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</si>
  <si>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</si>
  <si>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</si>
  <si>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</si>
  <si>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</si>
  <si>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</si>
  <si>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</si>
  <si>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</si>
  <si>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</si>
  <si>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</si>
  <si>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</si>
  <si>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</si>
  <si>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</si>
  <si>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</si>
  <si>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</si>
  <si>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</si>
  <si>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</si>
  <si>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</si>
  <si>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</si>
  <si>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</si>
  <si>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</si>
  <si>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</si>
  <si>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</si>
  <si>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</si>
  <si>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</si>
  <si>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</si>
  <si>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</si>
  <si>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</si>
  <si>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</si>
  <si>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</si>
  <si>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</si>
  <si>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</si>
  <si>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</si>
  <si>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</si>
  <si>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</si>
  <si>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</si>
  <si>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</si>
  <si>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</si>
  <si>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</si>
  <si>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</si>
  <si>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</si>
  <si>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</si>
  <si>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</si>
  <si>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</si>
  <si>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</si>
  <si>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</si>
  <si>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</si>
  <si>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</si>
  <si>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</si>
  <si>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</si>
  <si>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</si>
  <si>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</si>
  <si>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</si>
  <si>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</si>
  <si>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</si>
  <si>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</si>
  <si>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</si>
  <si>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</si>
  <si>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</si>
  <si>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</si>
  <si>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</si>
  <si>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</si>
  <si>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</si>
  <si>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</si>
  <si>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</si>
  <si>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</si>
  <si>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</si>
  <si>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</si>
  <si>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</si>
  <si>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</si>
  <si>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</si>
  <si>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</si>
  <si>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</si>
  <si>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</si>
  <si>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</si>
  <si>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</si>
  <si>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</si>
  <si>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</si>
  <si>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</si>
  <si>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</si>
  <si>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</si>
  <si>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</si>
  <si>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</si>
  <si>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</si>
  <si>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</si>
  <si>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</si>
  <si>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</si>
  <si>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</si>
  <si>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</si>
  <si>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</si>
  <si>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</si>
  <si>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</si>
  <si>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</si>
  <si>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</si>
  <si>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</si>
  <si>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</si>
  <si>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</si>
  <si>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</si>
  <si>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</si>
  <si>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</si>
  <si>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</si>
  <si>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</si>
  <si>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</si>
  <si>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</si>
  <si>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</si>
  <si>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</si>
  <si>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</si>
  <si>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</si>
  <si>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</si>
  <si>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</si>
  <si>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</si>
  <si>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</si>
  <si>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</si>
  <si>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</si>
  <si>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</si>
  <si>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</si>
  <si>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</si>
  <si>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</si>
  <si>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</si>
  <si>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</si>
  <si>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</si>
  <si>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</si>
  <si>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</si>
  <si>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</si>
  <si>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</si>
  <si>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</si>
  <si>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</si>
  <si>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</si>
  <si>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</si>
  <si>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</si>
  <si>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</si>
  <si>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</si>
  <si>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</si>
  <si>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</si>
  <si>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</si>
  <si>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</si>
  <si>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</si>
  <si>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</si>
  <si>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</si>
  <si>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</si>
  <si>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</si>
  <si>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</si>
  <si>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</si>
  <si>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</si>
  <si>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</si>
  <si>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</si>
  <si>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</si>
  <si>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</si>
  <si>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</si>
  <si>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</si>
  <si>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</si>
  <si>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</si>
  <si>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</si>
  <si>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</si>
  <si>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</si>
  <si>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</si>
  <si>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</si>
  <si>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</si>
  <si>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</si>
  <si>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</si>
  <si>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</si>
  <si>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</si>
  <si>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</si>
  <si>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</si>
  <si>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</si>
  <si>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</si>
  <si>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</si>
  <si>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</si>
  <si>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</si>
  <si>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</si>
  <si>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</si>
  <si>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</si>
  <si>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</si>
  <si>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</si>
  <si>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</si>
  <si>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</si>
  <si>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</si>
  <si>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</si>
  <si>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</si>
  <si>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</si>
  <si>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</si>
  <si>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</si>
  <si>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</si>
  <si>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</si>
  <si>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</si>
  <si>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</si>
  <si>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</si>
  <si>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</si>
  <si>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</si>
  <si>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</si>
  <si>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</si>
  <si>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</si>
  <si>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</si>
  <si>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</si>
  <si>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</si>
  <si>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</si>
  <si>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</si>
  <si>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</si>
  <si>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</si>
  <si>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</si>
  <si>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</si>
  <si>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</si>
  <si>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</si>
  <si>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</si>
  <si>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</si>
  <si>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</si>
  <si>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</si>
  <si>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</si>
  <si>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</si>
  <si>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</si>
  <si>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</si>
  <si>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</si>
  <si>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</si>
  <si>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</si>
  <si>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</si>
  <si>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</si>
  <si>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</si>
  <si>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</si>
  <si>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</si>
  <si>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</si>
  <si>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</si>
  <si>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</si>
  <si>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</si>
  <si>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</si>
  <si>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</si>
  <si>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</si>
  <si>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</si>
  <si>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</si>
  <si>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</si>
  <si>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</si>
  <si>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</si>
  <si>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</si>
  <si>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</si>
  <si>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</si>
  <si>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</si>
  <si>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</si>
  <si>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</si>
  <si>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</si>
  <si>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</si>
  <si>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</si>
  <si>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</si>
  <si>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</si>
  <si>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</si>
  <si>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</si>
  <si>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</si>
  <si>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</si>
  <si>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</si>
  <si>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</si>
  <si>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</si>
  <si>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</si>
  <si>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</si>
  <si>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</si>
  <si>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</si>
  <si>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</si>
  <si>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</si>
  <si>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</si>
  <si>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</si>
  <si>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</si>
  <si>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</si>
  <si>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</si>
  <si>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</si>
  <si>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</si>
  <si>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</si>
  <si>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</si>
  <si>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</si>
  <si>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</si>
  <si>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</si>
  <si>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</si>
  <si>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</si>
  <si>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</si>
  <si>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</si>
  <si>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</si>
  <si>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</si>
  <si>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</si>
  <si>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</si>
  <si>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</si>
  <si>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</si>
  <si>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</si>
  <si>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</si>
  <si>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</si>
  <si>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</si>
  <si>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</si>
  <si>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</si>
  <si>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</si>
  <si>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</si>
  <si>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</si>
  <si>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</si>
  <si>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</si>
  <si>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</si>
  <si>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</si>
  <si>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</si>
  <si>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</si>
  <si>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</si>
  <si>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</si>
  <si>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</si>
  <si>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</si>
  <si>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</si>
  <si>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</si>
  <si>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</si>
  <si>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</si>
  <si>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</si>
  <si>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</si>
  <si>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</si>
  <si>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</si>
  <si>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</si>
  <si>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</si>
  <si>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</si>
  <si>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</si>
  <si>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</si>
  <si>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</si>
  <si>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</si>
  <si>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</si>
  <si>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</si>
  <si>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</si>
  <si>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</si>
  <si>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</si>
  <si>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</si>
  <si>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</si>
  <si>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</si>
  <si>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</si>
  <si>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</si>
  <si>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</si>
  <si>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</si>
  <si>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</si>
  <si>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</si>
  <si>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</si>
  <si>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</si>
  <si>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</si>
  <si>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</si>
  <si>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</si>
  <si>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</si>
  <si>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</si>
  <si>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</si>
  <si>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</si>
  <si>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</si>
  <si>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</si>
  <si>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</si>
  <si>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</si>
  <si>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</si>
  <si>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</si>
  <si>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</si>
  <si>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</si>
  <si>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</si>
  <si>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</si>
  <si>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</si>
  <si>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</si>
  <si>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</si>
  <si>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</si>
  <si>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</si>
  <si>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</si>
  <si>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</si>
  <si>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</si>
  <si>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</si>
  <si>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</si>
  <si>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</si>
  <si>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</si>
  <si>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</si>
  <si>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</si>
  <si>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</si>
  <si>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</si>
  <si>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</si>
  <si>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</si>
  <si>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</si>
  <si>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</si>
  <si>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</si>
  <si>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</si>
  <si>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</si>
  <si>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</si>
  <si>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</si>
  <si>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</si>
  <si>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</si>
  <si>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</si>
  <si>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</si>
  <si>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</si>
  <si>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</si>
  <si>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</si>
  <si>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</si>
  <si>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</si>
  <si>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</si>
  <si>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</si>
  <si>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</si>
  <si>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</si>
  <si>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</si>
  <si>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</si>
  <si>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</si>
  <si>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</si>
  <si>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</si>
  <si>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</si>
  <si>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</si>
  <si>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</si>
  <si>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</si>
  <si>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</si>
  <si>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</si>
  <si>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</si>
  <si>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</si>
  <si>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</si>
  <si>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</si>
  <si>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</si>
  <si>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</si>
  <si>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</si>
  <si>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</si>
  <si>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</si>
  <si>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</si>
  <si>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</si>
  <si>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</si>
  <si>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</si>
  <si>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</si>
  <si>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</si>
  <si>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</si>
  <si>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</si>
  <si>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</si>
  <si>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</si>
  <si>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</si>
  <si>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</si>
  <si>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</si>
  <si>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</si>
  <si>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</si>
  <si>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</si>
  <si>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</si>
  <si>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</si>
  <si>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</si>
  <si>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</si>
  <si>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</si>
  <si>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</si>
  <si>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</si>
  <si>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</si>
  <si>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</si>
  <si>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</si>
  <si>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</si>
  <si>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</si>
  <si>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</si>
  <si>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</si>
  <si>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</si>
  <si>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</si>
  <si>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</si>
  <si>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</si>
  <si>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</si>
  <si>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</si>
  <si>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</si>
  <si>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</si>
  <si>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</si>
  <si>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</si>
  <si>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</si>
  <si>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</si>
  <si>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</si>
  <si>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</si>
  <si>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</si>
  <si>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</si>
  <si>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</si>
  <si>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</si>
  <si>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</si>
  <si>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</si>
  <si>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</si>
  <si>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</si>
  <si>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</si>
  <si>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</si>
  <si>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</si>
  <si>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</si>
  <si>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</si>
  <si>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</si>
  <si>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</si>
  <si>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</si>
  <si>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</si>
  <si>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</si>
  <si>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</si>
  <si>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</si>
  <si>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</si>
  <si>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</si>
  <si>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</si>
  <si>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</si>
  <si>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</si>
  <si>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</si>
  <si>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</si>
  <si>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</si>
  <si>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</si>
  <si>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</si>
  <si>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</si>
  <si>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</si>
  <si>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</si>
  <si>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</si>
  <si>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</si>
  <si>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</si>
  <si>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</si>
  <si>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</si>
  <si>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</si>
  <si>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</si>
  <si>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</si>
  <si>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</si>
  <si>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</si>
  <si>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</si>
  <si>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</si>
  <si>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</si>
  <si>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</si>
  <si>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</si>
  <si>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</si>
  <si>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</si>
  <si>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</si>
  <si>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</si>
  <si>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</si>
  <si>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</si>
  <si>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</si>
  <si>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</si>
  <si>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</si>
  <si>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</si>
  <si>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</si>
  <si>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</si>
  <si>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</si>
  <si>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</si>
  <si>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</si>
  <si>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</si>
  <si>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</si>
  <si>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</si>
  <si>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</si>
  <si>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</si>
  <si>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</si>
  <si>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</si>
  <si>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</si>
  <si>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</si>
  <si>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</si>
  <si>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</si>
  <si>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</si>
  <si>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</si>
  <si>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</si>
  <si>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</si>
  <si>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</si>
  <si>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</si>
  <si>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</si>
  <si>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</si>
  <si>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</si>
  <si>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</si>
  <si>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</si>
  <si>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</si>
  <si>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</si>
  <si>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</si>
  <si>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</si>
  <si>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</si>
  <si>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</si>
  <si>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</si>
  <si>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</si>
  <si>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</si>
  <si>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</si>
  <si>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</si>
  <si>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</si>
  <si>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</si>
  <si>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</si>
  <si>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</si>
  <si>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</si>
  <si>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</si>
  <si>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</si>
  <si>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</si>
  <si>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</si>
  <si>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</si>
  <si>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</si>
  <si>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</si>
  <si>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</si>
  <si>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</si>
  <si>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</si>
  <si>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</si>
  <si>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</si>
  <si>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</si>
  <si>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</si>
  <si>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</si>
  <si>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</si>
  <si>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</si>
  <si>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</si>
  <si>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</si>
  <si>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</si>
  <si>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</si>
  <si>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</si>
  <si>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</si>
  <si>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</si>
  <si>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</si>
  <si>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</si>
  <si>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</si>
  <si>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</si>
  <si>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</si>
  <si>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</si>
  <si>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</si>
  <si>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</si>
  <si>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</si>
  <si>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</si>
  <si>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</si>
  <si>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</si>
  <si>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</si>
  <si>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</si>
  <si>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</si>
  <si>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</si>
  <si>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</si>
  <si>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</si>
  <si>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</si>
  <si>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</si>
  <si>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</si>
  <si>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</si>
  <si>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</si>
  <si>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</si>
  <si>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</si>
  <si>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</si>
  <si>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</si>
  <si>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</si>
  <si>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</si>
  <si>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</si>
  <si>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</si>
  <si>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</si>
  <si>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</si>
  <si>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</si>
  <si>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</si>
  <si>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</si>
  <si>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</si>
  <si>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</si>
  <si>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</si>
  <si>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</si>
  <si>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</si>
  <si>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</si>
  <si>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</si>
  <si>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</si>
  <si>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</si>
  <si>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</si>
  <si>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</si>
  <si>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</si>
  <si>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</si>
  <si>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</si>
  <si>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</si>
  <si>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</si>
  <si>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</si>
  <si>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</si>
  <si>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</si>
  <si>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</si>
  <si>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</si>
  <si>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</si>
  <si>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</si>
  <si>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</si>
  <si>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</si>
  <si>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</si>
  <si>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</si>
  <si>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</si>
  <si>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</si>
  <si>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</si>
  <si>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</si>
  <si>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</si>
  <si>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</si>
  <si>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</si>
  <si>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</si>
  <si>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</si>
  <si>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</si>
  <si>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</si>
  <si>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</si>
  <si>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</si>
  <si>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</si>
  <si>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</si>
  <si>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</si>
  <si>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</si>
  <si>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</si>
  <si>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</si>
  <si>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</si>
  <si>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</si>
  <si>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</si>
  <si>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</si>
  <si>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</si>
  <si>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</si>
  <si>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</si>
  <si>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</si>
  <si>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</si>
  <si>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</si>
  <si>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</si>
  <si>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</si>
  <si>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</si>
  <si>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</si>
  <si>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</si>
  <si>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</si>
  <si>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</si>
  <si>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</si>
  <si>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</si>
  <si>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</si>
  <si>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</si>
  <si>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</si>
  <si>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</si>
  <si>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</si>
  <si>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</si>
  <si>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</si>
  <si>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</si>
  <si>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</si>
  <si>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</si>
  <si>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</si>
  <si>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</si>
  <si>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</si>
  <si>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</si>
  <si>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</si>
  <si>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</si>
  <si>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</si>
  <si>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</si>
  <si>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</si>
  <si>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</si>
  <si>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</si>
  <si>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</si>
  <si>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</si>
  <si>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</si>
  <si>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</si>
  <si>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</si>
  <si>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</si>
  <si>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</si>
  <si>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</si>
  <si>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</si>
  <si>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</si>
  <si>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</si>
  <si>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</si>
  <si>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</si>
  <si>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</si>
  <si>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</si>
  <si>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</si>
  <si>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</si>
  <si>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</si>
  <si>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</si>
  <si>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</si>
  <si>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</si>
  <si>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</si>
  <si>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</si>
  <si>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</si>
  <si>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</si>
  <si>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</si>
  <si>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</si>
  <si>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</si>
  <si>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</si>
  <si>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</si>
  <si>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</si>
  <si>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</si>
  <si>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</si>
  <si>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</si>
  <si>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</si>
  <si>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</si>
  <si>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</si>
  <si>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</si>
  <si>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</si>
  <si>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</si>
  <si>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</si>
  <si>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</si>
  <si>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</si>
  <si>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</si>
  <si>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</si>
  <si>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</si>
  <si>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</si>
  <si>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</si>
  <si>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</si>
  <si>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</si>
  <si>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</si>
  <si>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</si>
  <si>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</si>
  <si>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</si>
  <si>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</si>
  <si>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</si>
  <si>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</si>
  <si>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</si>
  <si>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</si>
  <si>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</si>
  <si>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</si>
  <si>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</si>
  <si>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</si>
  <si>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</si>
  <si>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</si>
  <si>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</si>
  <si>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</si>
  <si>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</si>
  <si>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</si>
  <si>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</si>
  <si>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</si>
  <si>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</si>
  <si>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</si>
  <si>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</si>
  <si>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</si>
  <si>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</si>
  <si>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</si>
  <si>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</si>
  <si>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</si>
  <si>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</si>
  <si>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</si>
  <si>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</si>
  <si>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</si>
  <si>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</si>
  <si>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</si>
  <si>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</si>
  <si>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</si>
  <si>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</si>
  <si>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</si>
  <si>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</si>
  <si>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</si>
  <si>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</si>
  <si>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</si>
  <si>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</si>
  <si>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</si>
  <si>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</si>
  <si>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</si>
  <si>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</si>
  <si>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</si>
  <si>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</si>
  <si>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</si>
  <si>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</si>
  <si>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</si>
  <si>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</si>
  <si>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</si>
  <si>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</si>
  <si>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</si>
  <si>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</si>
  <si>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</si>
  <si>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</si>
  <si>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</si>
  <si>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</si>
  <si>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</si>
  <si>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</si>
  <si>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</si>
  <si>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</si>
  <si>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</si>
  <si>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</si>
  <si>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</si>
  <si>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</si>
  <si>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</si>
  <si>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</si>
  <si>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</si>
  <si>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</si>
  <si>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</si>
  <si>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</si>
  <si>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</si>
  <si>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</si>
  <si>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</si>
  <si>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</si>
  <si>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</si>
  <si>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</si>
  <si>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</si>
  <si>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</si>
  <si>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</si>
  <si>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</si>
  <si>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</si>
  <si>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</si>
  <si>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</si>
  <si>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</si>
  <si>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</si>
  <si>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</si>
  <si>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</si>
  <si>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</si>
  <si>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</si>
  <si>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</si>
  <si>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</si>
  <si>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</si>
  <si>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</si>
  <si>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</si>
  <si>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</si>
  <si>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</si>
  <si>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</si>
  <si>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</si>
  <si>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</si>
  <si>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</si>
  <si>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</si>
  <si>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</si>
  <si>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</si>
  <si>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</si>
  <si>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</si>
  <si>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</si>
  <si>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</si>
  <si>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</si>
  <si>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</si>
  <si>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</si>
  <si>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</si>
  <si>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</si>
  <si>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</si>
  <si>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</si>
  <si>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</si>
  <si>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</si>
  <si>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</si>
  <si>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</si>
  <si>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</si>
  <si>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</si>
  <si>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</si>
  <si>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</si>
  <si>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</si>
  <si>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</si>
  <si>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</si>
  <si>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</si>
  <si>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</si>
  <si>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</si>
  <si>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</si>
  <si>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</si>
  <si>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</si>
  <si>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</si>
  <si>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</si>
  <si>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</si>
  <si>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</si>
  <si>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</si>
  <si>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</si>
  <si>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</si>
  <si>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</si>
  <si>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</si>
  <si>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</si>
  <si>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</si>
  <si>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</si>
  <si>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</si>
  <si>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</si>
  <si>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</si>
  <si>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</si>
  <si>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</si>
  <si>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</si>
  <si>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</si>
  <si>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</si>
  <si>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</si>
  <si>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</si>
  <si>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</si>
  <si>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</si>
  <si>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</si>
  <si>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</si>
  <si>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</si>
  <si>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</si>
  <si>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</si>
  <si>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</si>
  <si>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</si>
  <si>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</si>
  <si>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</si>
  <si>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</si>
  <si>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</si>
  <si>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</si>
  <si>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</si>
  <si>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</si>
  <si>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</si>
  <si>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</si>
  <si>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</si>
  <si>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</si>
  <si>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</si>
  <si>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</si>
  <si>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</si>
  <si>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</si>
  <si>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</si>
  <si>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</si>
  <si>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</si>
  <si>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</si>
  <si>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</si>
  <si>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</si>
  <si>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</si>
  <si>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</si>
  <si>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</si>
  <si>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</si>
  <si>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</si>
  <si>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</si>
  <si>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</si>
  <si>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</si>
  <si>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</si>
  <si>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</si>
  <si>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</si>
  <si>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</si>
  <si>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</si>
  <si>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</si>
  <si>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</si>
  <si>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</si>
  <si>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</si>
  <si>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</si>
  <si>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</si>
  <si>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</si>
  <si>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</si>
  <si>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</si>
  <si>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</si>
  <si>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</si>
  <si>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</si>
  <si>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</si>
  <si>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</si>
  <si>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</si>
  <si>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</si>
  <si>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</si>
  <si>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</si>
  <si>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</si>
  <si>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</si>
  <si>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</si>
  <si>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</si>
  <si>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</si>
  <si>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</si>
  <si>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</si>
  <si>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</si>
  <si>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</si>
  <si>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</si>
  <si>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</si>
  <si>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</si>
  <si>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</si>
  <si>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</si>
  <si>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</si>
  <si>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</si>
  <si>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</si>
  <si>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</si>
  <si>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</si>
  <si>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</si>
  <si>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</si>
  <si>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</si>
  <si>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</si>
  <si>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</si>
  <si>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</si>
  <si>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</si>
  <si>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</si>
  <si>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</si>
  <si>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</si>
  <si>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</si>
  <si>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</si>
  <si>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</si>
  <si>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</si>
  <si>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</si>
  <si>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</si>
  <si>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</si>
  <si>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</si>
  <si>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</si>
  <si>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</si>
  <si>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</si>
  <si>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</si>
  <si>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</si>
  <si>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</si>
  <si>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</si>
  <si>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</si>
  <si>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</si>
  <si>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</si>
  <si>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</si>
  <si>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</si>
  <si>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</si>
  <si>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</si>
  <si>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</si>
  <si>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</si>
  <si>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</si>
  <si>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</si>
  <si>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</si>
  <si>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</si>
  <si>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</si>
  <si>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</si>
  <si>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</si>
  <si>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</si>
  <si>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</si>
  <si>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</si>
  <si>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</si>
  <si>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</si>
  <si>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</si>
  <si>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</si>
  <si>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</si>
  <si>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</si>
  <si>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</si>
  <si>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</si>
  <si>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</si>
  <si>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</si>
  <si>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</si>
  <si>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</si>
  <si>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</si>
  <si>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</si>
  <si>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</si>
  <si>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</si>
  <si>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</si>
  <si>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</si>
  <si>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</si>
  <si>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</si>
  <si>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</si>
  <si>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</si>
  <si>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</si>
  <si>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</si>
  <si>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</si>
  <si>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</si>
  <si>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</si>
  <si>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</si>
  <si>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</si>
  <si>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</si>
  <si>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</si>
  <si>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</si>
  <si>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</si>
  <si>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</si>
  <si>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</si>
  <si>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</si>
  <si>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</si>
  <si>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</si>
  <si>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</si>
  <si>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</si>
  <si>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</si>
  <si>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</si>
  <si>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</si>
  <si>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</si>
  <si>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</si>
  <si>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</si>
  <si>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</si>
  <si>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</si>
  <si>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</si>
  <si>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</si>
  <si>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</si>
  <si>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</si>
  <si>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</si>
  <si>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</si>
  <si>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</si>
  <si>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</si>
  <si>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</si>
  <si>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</si>
  <si>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</si>
  <si>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</si>
  <si>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</si>
  <si>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</si>
  <si>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</si>
  <si>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</si>
  <si>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</si>
  <si>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</si>
  <si>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</si>
  <si>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</si>
  <si>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</si>
  <si>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</si>
  <si>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</si>
  <si>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</si>
  <si>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</si>
  <si>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</si>
  <si>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</si>
  <si>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</si>
  <si>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</si>
  <si>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</si>
  <si>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</si>
  <si>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</si>
  <si>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</si>
  <si>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</si>
  <si>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</si>
  <si>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</si>
  <si>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</si>
  <si>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</si>
  <si>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</si>
  <si>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</si>
  <si>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</si>
  <si>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</si>
  <si>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</si>
  <si>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</si>
  <si>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</si>
  <si>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</si>
  <si>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</si>
  <si>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</si>
  <si>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</si>
  <si>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</si>
  <si>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</si>
  <si>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</si>
  <si>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</si>
  <si>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</si>
  <si>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</si>
  <si>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</si>
  <si>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</si>
  <si>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</si>
  <si>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</si>
  <si>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</si>
  <si>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</si>
  <si>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</si>
  <si>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</si>
  <si>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</si>
  <si>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</si>
  <si>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</si>
  <si>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</si>
  <si>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</si>
  <si>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</si>
  <si>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</si>
  <si>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</si>
  <si>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</si>
  <si>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</si>
  <si>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</si>
  <si>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</si>
  <si>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</si>
  <si>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</si>
  <si>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</si>
  <si>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</si>
  <si>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</si>
  <si>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</si>
  <si>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</si>
  <si>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</si>
  <si>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</si>
  <si>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</si>
  <si>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</si>
  <si>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</si>
  <si>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</si>
  <si>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</si>
  <si>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</si>
  <si>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</si>
  <si>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</si>
  <si>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</si>
  <si>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</si>
  <si>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</si>
  <si>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</si>
  <si>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</si>
  <si>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</si>
  <si>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</si>
  <si>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</si>
  <si>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</si>
  <si>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</si>
  <si>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</si>
  <si>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</si>
  <si>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</si>
  <si>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</si>
  <si>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</si>
  <si>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</si>
  <si>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</si>
  <si>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</si>
  <si>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</si>
  <si>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</si>
  <si>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</si>
  <si>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</si>
  <si>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</si>
  <si>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</si>
  <si>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</si>
  <si>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</si>
  <si>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</si>
  <si>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</si>
  <si>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</si>
  <si>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</si>
  <si>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</si>
  <si>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</si>
  <si>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</si>
  <si>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</si>
  <si>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</si>
  <si>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</si>
  <si>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</si>
  <si>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</si>
  <si>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</si>
  <si>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</si>
  <si>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</si>
  <si>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</si>
  <si>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</si>
  <si>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</si>
  <si>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</si>
  <si>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</si>
  <si>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</si>
  <si>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</si>
  <si>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</si>
  <si>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</si>
  <si>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</si>
  <si>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</si>
  <si>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</si>
  <si>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</si>
  <si>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</si>
  <si>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</si>
  <si>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</si>
  <si>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</si>
  <si>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</si>
  <si>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</si>
  <si>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</si>
  <si>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</si>
  <si>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</si>
  <si>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</si>
  <si>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</si>
  <si>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</si>
  <si>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</si>
  <si>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</si>
  <si>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</si>
  <si>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</si>
  <si>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</si>
  <si>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</si>
  <si>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</si>
  <si>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</si>
  <si>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</si>
  <si>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</si>
  <si>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</si>
  <si>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</si>
  <si>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</si>
  <si>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</si>
  <si>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</si>
  <si>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</si>
  <si>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</si>
  <si>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</si>
  <si>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</si>
  <si>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</si>
  <si>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</si>
  <si>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</si>
  <si>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</si>
  <si>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</si>
  <si>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</si>
  <si>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</si>
  <si>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</si>
  <si>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</si>
  <si>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</si>
  <si>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</si>
  <si>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</si>
  <si>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</si>
  <si>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</si>
  <si>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</si>
  <si>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</si>
  <si>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</si>
  <si>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</si>
  <si>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</si>
  <si>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</si>
  <si>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</si>
  <si>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</si>
  <si>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</si>
  <si>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</si>
  <si>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</si>
  <si>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</si>
  <si>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</si>
  <si>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</si>
  <si>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</si>
  <si>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</si>
  <si>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</si>
  <si>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</si>
  <si>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</si>
  <si>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</si>
  <si>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</si>
  <si>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</si>
  <si>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</si>
  <si>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</si>
  <si>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</si>
  <si>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</si>
  <si>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</si>
  <si>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</si>
  <si>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</si>
  <si>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</si>
  <si>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</si>
  <si>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</si>
  <si>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</si>
  <si>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</si>
  <si>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</si>
  <si>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</si>
  <si>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</si>
  <si>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</si>
  <si>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</si>
  <si>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</si>
  <si>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</si>
  <si>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</si>
  <si>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</si>
  <si>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</si>
  <si>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</si>
  <si>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</si>
  <si>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</si>
  <si>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</si>
  <si>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</si>
  <si>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</si>
  <si>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</si>
  <si>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</si>
  <si>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</si>
  <si>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</si>
  <si>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</si>
  <si>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</si>
  <si>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</si>
  <si>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</si>
  <si>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</si>
  <si>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</si>
  <si>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</si>
  <si>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</si>
  <si>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</si>
  <si>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</si>
  <si>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</si>
  <si>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</si>
  <si>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</si>
  <si>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</si>
  <si>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</si>
  <si>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</si>
  <si>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</si>
  <si>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</si>
  <si>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</si>
  <si>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</si>
  <si>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</si>
  <si>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</si>
  <si>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</si>
  <si>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</si>
  <si>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</si>
  <si>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</si>
  <si>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</si>
  <si>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</si>
  <si>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</si>
  <si>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</si>
  <si>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</si>
  <si>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</si>
  <si>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</si>
  <si>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</si>
  <si>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</si>
  <si>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</si>
  <si>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</si>
  <si>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</si>
  <si>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</si>
  <si>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</si>
  <si>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</si>
  <si>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</si>
  <si>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</si>
  <si>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</si>
  <si>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</si>
  <si>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</si>
  <si>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</si>
  <si>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</si>
  <si>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</si>
  <si>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</si>
  <si>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</si>
  <si>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</si>
  <si>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</si>
  <si>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</si>
  <si>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</si>
  <si>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</si>
  <si>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</si>
  <si>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</si>
  <si>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</si>
  <si>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</si>
  <si>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</si>
  <si>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</si>
  <si>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</si>
  <si>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</si>
  <si>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</si>
  <si>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</si>
  <si>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</si>
  <si>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</si>
  <si>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</si>
  <si>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</si>
  <si>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</si>
  <si>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</si>
  <si>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</si>
  <si>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</si>
  <si>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</si>
  <si>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</si>
  <si>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</si>
  <si>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</si>
  <si>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</si>
  <si>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</si>
  <si>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</si>
  <si>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</si>
  <si>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</si>
  <si>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</si>
  <si>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</si>
  <si>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</si>
  <si>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</si>
  <si>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</si>
  <si>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</si>
  <si>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</si>
  <si>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</si>
  <si>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</si>
  <si>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</si>
  <si>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</si>
  <si>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</si>
  <si>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</si>
  <si>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</si>
  <si>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</si>
  <si>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</si>
  <si>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</si>
  <si>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</si>
  <si>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</si>
  <si>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</si>
  <si>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</si>
  <si>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</si>
  <si>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</si>
  <si>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</si>
  <si>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</si>
  <si>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</si>
  <si>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</si>
  <si>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</si>
  <si>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</si>
  <si>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</si>
  <si>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</si>
  <si>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</si>
  <si>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</si>
  <si>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</si>
  <si>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</si>
  <si>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</si>
  <si>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</si>
  <si>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</si>
  <si>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</si>
  <si>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</si>
  <si>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</si>
  <si>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</si>
  <si>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</si>
  <si>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</si>
  <si>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</si>
  <si>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</si>
  <si>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</si>
  <si>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</si>
  <si>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</si>
  <si>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</si>
  <si>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</si>
  <si>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</si>
  <si>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</si>
  <si>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</si>
  <si>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</si>
  <si>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</si>
  <si>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</si>
  <si>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</si>
  <si>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</si>
  <si>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</si>
  <si>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</si>
  <si>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</si>
  <si>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</si>
  <si>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</si>
  <si>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</si>
  <si>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</si>
  <si>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</si>
  <si>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</si>
  <si>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</si>
  <si>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</si>
  <si>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</si>
  <si>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</si>
  <si>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</si>
  <si>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</si>
  <si>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</si>
  <si>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</si>
  <si>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</si>
  <si>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</si>
  <si>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</si>
  <si>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</si>
  <si>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</si>
  <si>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</si>
  <si>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</si>
  <si>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</si>
  <si>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</si>
  <si>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</si>
  <si>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</si>
  <si>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</si>
  <si>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</si>
  <si>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</si>
  <si>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</si>
  <si>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</si>
  <si>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</si>
  <si>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</si>
  <si>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</si>
  <si>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</si>
  <si>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</si>
  <si>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</si>
  <si>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</si>
  <si>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</si>
  <si>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</si>
  <si>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</si>
  <si>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</si>
  <si>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</si>
  <si>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</si>
  <si>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</si>
  <si>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</si>
  <si>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</si>
  <si>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</si>
  <si>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</si>
  <si>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</si>
  <si>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</si>
  <si>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</si>
  <si>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</si>
  <si>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</si>
  <si>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</si>
  <si>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</si>
  <si>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</si>
  <si>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</si>
  <si>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</si>
  <si>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</si>
  <si>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</si>
  <si>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</si>
  <si>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</si>
  <si>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</si>
  <si>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</si>
  <si>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</si>
  <si>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</si>
  <si>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</si>
  <si>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</si>
  <si>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</si>
  <si>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</si>
  <si>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</si>
  <si>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</si>
  <si>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</si>
  <si>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</si>
  <si>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</si>
  <si>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</si>
  <si>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</si>
  <si>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</si>
  <si>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</si>
  <si>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</si>
  <si>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</si>
  <si>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</si>
  <si>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</si>
  <si>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</si>
  <si>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</si>
  <si>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</si>
  <si>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</si>
  <si>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</si>
  <si>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</si>
  <si>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</si>
  <si>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</si>
  <si>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</si>
  <si>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</si>
  <si>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</si>
  <si>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</si>
  <si>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</si>
  <si>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</si>
  <si>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</si>
  <si>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</si>
  <si>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</si>
  <si>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</si>
  <si>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</si>
  <si>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</si>
  <si>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</si>
  <si>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</si>
  <si>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</si>
  <si>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</si>
  <si>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</si>
  <si>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</si>
  <si>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</si>
  <si>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</si>
  <si>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</si>
  <si>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</si>
  <si>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</si>
  <si>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</si>
  <si>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</si>
  <si>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</si>
  <si>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</si>
  <si>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</si>
  <si>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</si>
  <si>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</si>
  <si>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</si>
  <si>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</si>
  <si>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</si>
  <si>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</si>
  <si>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</si>
  <si>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</si>
  <si>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</si>
  <si>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</si>
  <si>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</si>
  <si>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</si>
  <si>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</si>
  <si>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</si>
  <si>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</si>
  <si>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</si>
  <si>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</si>
  <si>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</si>
  <si>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</si>
  <si>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</si>
  <si>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</si>
  <si>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</si>
  <si>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</si>
  <si>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</si>
  <si>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</si>
  <si>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</si>
  <si>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</si>
  <si>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</si>
  <si>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</si>
  <si>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</si>
  <si>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</si>
  <si>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</si>
  <si>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</si>
  <si>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</si>
  <si>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</si>
  <si>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</si>
  <si>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</si>
  <si>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</si>
  <si>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</si>
  <si>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</si>
  <si>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</si>
  <si>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</si>
  <si>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</si>
  <si>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</si>
  <si>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</si>
  <si>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</si>
  <si>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</si>
  <si>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</si>
  <si>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</si>
  <si>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</si>
  <si>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</si>
  <si>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</si>
  <si>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</si>
  <si>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</si>
  <si>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</si>
  <si>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</si>
  <si>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</si>
  <si>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</si>
  <si>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</si>
  <si>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</si>
  <si>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</si>
  <si>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</si>
  <si>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</si>
  <si>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</si>
  <si>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</si>
  <si>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</si>
  <si>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</si>
  <si>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</si>
  <si>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</si>
  <si>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</si>
  <si>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</si>
  <si>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</si>
  <si>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</si>
  <si>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</si>
  <si>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</si>
  <si>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</si>
  <si>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</si>
  <si>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</si>
  <si>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</si>
  <si>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</si>
  <si>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</si>
  <si>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</si>
  <si>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</si>
  <si>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</si>
  <si>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</si>
  <si>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</si>
  <si>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</si>
  <si>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</si>
  <si>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</si>
  <si>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</si>
  <si>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</si>
  <si>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</si>
  <si>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</si>
  <si>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</si>
  <si>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</si>
  <si>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</si>
  <si>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</si>
  <si>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</si>
  <si>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</si>
  <si>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</si>
  <si>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</si>
  <si>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</si>
  <si>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</si>
  <si>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</si>
  <si>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</si>
  <si>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</si>
  <si>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</si>
  <si>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</si>
  <si>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</si>
  <si>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</si>
  <si>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</si>
  <si>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</si>
  <si>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</si>
  <si>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</si>
  <si>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</si>
  <si>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</si>
  <si>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</si>
  <si>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</si>
  <si>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</si>
  <si>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</si>
  <si>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</si>
  <si>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</si>
  <si>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</si>
  <si>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</si>
  <si>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</si>
  <si>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</si>
  <si>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</si>
  <si>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</si>
  <si>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</si>
  <si>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</si>
  <si>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</si>
  <si>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</si>
  <si>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</si>
  <si>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</si>
  <si>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</si>
  <si>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</si>
  <si>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</si>
  <si>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</si>
  <si>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</si>
  <si>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</si>
  <si>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</si>
  <si>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</si>
  <si>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</si>
  <si>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</si>
  <si>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</si>
  <si>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</si>
  <si>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</si>
  <si>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</si>
  <si>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</si>
  <si>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</si>
  <si>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</si>
  <si>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</si>
  <si>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</si>
  <si>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</si>
  <si>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</si>
  <si>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</si>
  <si>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</si>
  <si>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</si>
  <si>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</si>
  <si>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</si>
  <si>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</si>
  <si>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</si>
  <si>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</si>
  <si>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</si>
  <si>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</si>
  <si>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</si>
  <si>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</si>
  <si>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</si>
  <si>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</si>
  <si>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</si>
  <si>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</si>
  <si>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</si>
  <si>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</si>
  <si>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</si>
  <si>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</si>
  <si>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</si>
  <si>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</si>
  <si>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</si>
  <si>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</si>
  <si>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</si>
  <si>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</si>
  <si>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</si>
  <si>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</si>
  <si>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</si>
  <si>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</si>
  <si>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</si>
  <si>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</si>
  <si>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</si>
  <si>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</si>
  <si>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</si>
  <si>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</si>
  <si>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</si>
  <si>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</si>
  <si>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</si>
  <si>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</si>
  <si>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</si>
  <si>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</si>
  <si>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</si>
  <si>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</si>
  <si>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</si>
  <si>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</si>
  <si>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</si>
  <si>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</si>
  <si>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</si>
  <si>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</si>
  <si>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</si>
  <si>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</si>
  <si>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</si>
  <si>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</si>
  <si>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</si>
  <si>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</si>
  <si>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</si>
  <si>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</si>
  <si>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</si>
  <si>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</si>
  <si>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</si>
  <si>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</si>
  <si>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</si>
  <si>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</si>
  <si>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</si>
  <si>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</si>
  <si>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</si>
  <si>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</si>
  <si>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</si>
  <si>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</si>
  <si>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</si>
  <si>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</si>
  <si>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</si>
  <si>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</si>
  <si>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</si>
  <si>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</si>
  <si>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</si>
  <si>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</si>
  <si>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</si>
  <si>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</si>
  <si>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</si>
  <si>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</si>
  <si>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</si>
  <si>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</si>
  <si>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</si>
  <si>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</si>
  <si>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</si>
  <si>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</si>
  <si>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</si>
  <si>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</si>
  <si>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</si>
  <si>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</si>
  <si>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</si>
  <si>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</si>
  <si>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</si>
  <si>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</si>
  <si>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</si>
  <si>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</si>
  <si>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</si>
  <si>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</si>
  <si>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</si>
  <si>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</si>
  <si>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</si>
  <si>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</si>
  <si>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</si>
  <si>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</si>
  <si>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</si>
  <si>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</si>
  <si>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</si>
  <si>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</si>
  <si>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</si>
  <si>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</si>
  <si>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</si>
  <si>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</si>
  <si>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</si>
  <si>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</si>
  <si>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</si>
  <si>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</si>
  <si>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</si>
  <si>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</si>
  <si>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</si>
  <si>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</si>
  <si>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</si>
  <si>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</si>
  <si>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</si>
  <si>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</si>
  <si>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</si>
  <si>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</si>
  <si>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</si>
  <si>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</si>
  <si>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</si>
  <si>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</si>
  <si>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</si>
  <si>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</si>
  <si>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</si>
  <si>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</si>
  <si>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</si>
  <si>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</si>
  <si>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</si>
  <si>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</si>
  <si>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</si>
  <si>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</si>
  <si>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</si>
  <si>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</si>
  <si>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</si>
  <si>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</si>
  <si>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</si>
  <si>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</si>
  <si>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</si>
  <si>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</si>
  <si>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</si>
  <si>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</si>
  <si>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</si>
  <si>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</si>
  <si>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</si>
  <si>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</si>
  <si>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</si>
  <si>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</si>
  <si>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</si>
  <si>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</si>
  <si>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</si>
  <si>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</si>
  <si>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</si>
  <si>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</si>
  <si>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</si>
  <si>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</si>
  <si>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</si>
  <si>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</si>
  <si>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</si>
  <si>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</si>
  <si>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</si>
  <si>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</si>
  <si>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</si>
  <si>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</si>
  <si>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</si>
  <si>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</si>
  <si>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</si>
  <si>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</si>
  <si>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</si>
  <si>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</si>
  <si>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</si>
  <si>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</si>
  <si>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</si>
  <si>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</si>
  <si>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</si>
  <si>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</si>
  <si>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</si>
  <si>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</si>
  <si>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</si>
  <si>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</si>
  <si>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</si>
  <si>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</si>
  <si>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</si>
  <si>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</si>
  <si>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</si>
  <si>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</si>
  <si>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</si>
  <si>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</si>
  <si>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</si>
  <si>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</si>
  <si>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</si>
  <si>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</si>
  <si>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</si>
  <si>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</si>
  <si>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</si>
  <si>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</si>
  <si>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</si>
  <si>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</si>
  <si>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</si>
  <si>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</si>
  <si>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</si>
  <si>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</si>
  <si>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</si>
  <si>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</si>
  <si>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</si>
  <si>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</si>
  <si>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</si>
  <si>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</si>
  <si>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</si>
  <si>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</si>
  <si>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</si>
  <si>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</si>
  <si>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</si>
  <si>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</si>
  <si>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</si>
  <si>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</si>
  <si>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</si>
  <si>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</si>
  <si>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</si>
  <si>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</si>
  <si>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</si>
  <si>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</si>
  <si>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</si>
  <si>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</si>
  <si>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</si>
  <si>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</si>
  <si>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</si>
  <si>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</si>
  <si>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</si>
  <si>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</si>
  <si>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</si>
  <si>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</si>
  <si>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</si>
  <si>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</si>
  <si>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</si>
  <si>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</si>
  <si>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</si>
  <si>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</si>
  <si>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</si>
  <si>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</si>
  <si>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</si>
  <si>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</si>
  <si>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</si>
  <si>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</si>
  <si>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</si>
  <si>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</si>
  <si>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</si>
  <si>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</si>
  <si>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</si>
  <si>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</si>
  <si>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</si>
  <si>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</si>
  <si>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</si>
  <si>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</si>
  <si>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</si>
  <si>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</si>
  <si>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</si>
  <si>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</si>
  <si>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</si>
  <si>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</si>
  <si>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</si>
  <si>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</si>
  <si>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</si>
  <si>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</si>
  <si>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</si>
  <si>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</si>
  <si>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</si>
  <si>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</si>
  <si>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</si>
  <si>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</si>
  <si>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</si>
  <si>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</si>
  <si>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</si>
  <si>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</si>
  <si>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</si>
  <si>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</si>
  <si>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</si>
  <si>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</si>
  <si>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</si>
  <si>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</si>
  <si>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</si>
  <si>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</si>
  <si>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</si>
  <si>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</si>
  <si>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</si>
  <si>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</si>
  <si>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</si>
  <si>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</si>
  <si>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</si>
  <si>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</si>
  <si>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</si>
  <si>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</si>
  <si>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</si>
  <si>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</si>
  <si>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</si>
  <si>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</si>
  <si>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</si>
  <si>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</si>
  <si>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</si>
  <si>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</si>
  <si>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</si>
  <si>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</si>
  <si>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</si>
  <si>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</si>
  <si>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</si>
  <si>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</si>
  <si>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</si>
  <si>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</si>
  <si>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</si>
  <si>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</si>
  <si>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</si>
  <si>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</si>
  <si>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</si>
  <si>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</si>
  <si>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</si>
  <si>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</si>
  <si>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</si>
  <si>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</si>
  <si>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</si>
  <si>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</si>
  <si>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</si>
  <si>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</si>
  <si>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</si>
  <si>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</si>
  <si>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</si>
  <si>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</si>
  <si>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</si>
  <si>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</si>
  <si>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</si>
  <si>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</si>
  <si>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</si>
  <si>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</si>
  <si>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</si>
  <si>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</si>
  <si>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</si>
  <si>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</si>
  <si>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</si>
  <si>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</si>
  <si>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</si>
  <si>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</si>
  <si>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</si>
  <si>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</si>
  <si>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</si>
  <si>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</si>
  <si>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</si>
  <si>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</si>
  <si>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</si>
  <si>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</si>
  <si>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</si>
  <si>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</si>
  <si>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</si>
  <si>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</si>
  <si>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</si>
  <si>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</si>
  <si>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</si>
  <si>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</si>
  <si>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</si>
  <si>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</si>
  <si>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</si>
  <si>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</si>
  <si>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</si>
  <si>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</si>
  <si>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</si>
  <si>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</si>
  <si>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</si>
  <si>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</si>
  <si>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</si>
  <si>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</si>
  <si>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</si>
  <si>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</si>
  <si>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</si>
  <si>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</si>
  <si>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</si>
  <si>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</si>
  <si>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</si>
  <si>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</si>
  <si>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</si>
  <si>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</si>
  <si>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</si>
  <si>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</si>
  <si>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</si>
  <si>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</si>
  <si>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</si>
  <si>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</si>
  <si>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</si>
  <si>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</si>
  <si>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</si>
  <si>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</si>
  <si>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</si>
  <si>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</si>
  <si>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</si>
  <si>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</si>
  <si>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</si>
  <si>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</si>
  <si>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</si>
  <si>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</si>
  <si>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</si>
  <si>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</si>
  <si>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</si>
  <si>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</si>
  <si>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</si>
  <si>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</si>
  <si>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</si>
  <si>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</si>
  <si>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</si>
  <si>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</si>
  <si>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</si>
  <si>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</si>
  <si>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</si>
  <si>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</si>
  <si>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</si>
  <si>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</si>
  <si>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</si>
  <si>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</si>
  <si>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</si>
  <si>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</si>
  <si>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</si>
  <si>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</si>
  <si>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</si>
  <si>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</si>
  <si>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</si>
  <si>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</si>
  <si>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</si>
  <si>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</si>
  <si>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</si>
  <si>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</si>
  <si>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</si>
  <si>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</si>
  <si>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</si>
  <si>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</si>
  <si>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</si>
  <si>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</si>
  <si>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</si>
  <si>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</si>
  <si>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</si>
  <si>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</si>
  <si>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</si>
  <si>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</si>
  <si>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</si>
  <si>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</si>
  <si>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</si>
  <si>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</si>
  <si>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</si>
  <si>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</si>
  <si>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</si>
  <si>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</si>
  <si>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</si>
  <si>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</si>
  <si>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</si>
  <si>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</si>
  <si>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</si>
  <si>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</si>
  <si>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</si>
  <si>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</si>
  <si>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</si>
  <si>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</si>
  <si>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</si>
  <si>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</si>
  <si>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</si>
  <si>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</si>
  <si>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</si>
  <si>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</si>
  <si>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</si>
  <si>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</si>
  <si>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</si>
  <si>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</si>
  <si>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</si>
  <si>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</si>
  <si>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</si>
  <si>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</si>
  <si>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</si>
  <si>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</si>
  <si>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</si>
  <si>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</si>
  <si>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</si>
  <si>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</si>
  <si>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</si>
  <si>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</si>
  <si>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</si>
  <si>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</si>
  <si>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</si>
  <si>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</si>
  <si>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</si>
  <si>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</si>
  <si>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</si>
  <si>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</si>
  <si>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</si>
  <si>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</si>
  <si>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</si>
  <si>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</si>
  <si>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</si>
  <si>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</si>
  <si>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</si>
  <si>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</si>
  <si>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</si>
  <si>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</si>
  <si>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</si>
  <si>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</si>
  <si>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</si>
  <si>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</si>
  <si>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</si>
  <si>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</si>
  <si>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</si>
  <si>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</si>
  <si>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</si>
  <si>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</si>
  <si>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</si>
  <si>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</si>
  <si>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</si>
  <si>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</si>
  <si>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</si>
  <si>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</si>
  <si>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</si>
  <si>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</si>
  <si>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</si>
  <si>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</si>
  <si>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</si>
  <si>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</si>
  <si>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</si>
  <si>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</si>
  <si>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</si>
  <si>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</si>
  <si>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</si>
  <si>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</si>
  <si>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</si>
  <si>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</si>
  <si>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</si>
  <si>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</si>
  <si>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</si>
  <si>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</si>
  <si>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</si>
  <si>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</si>
  <si>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</si>
  <si>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</si>
  <si>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</si>
  <si>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</si>
  <si>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</si>
  <si>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</si>
  <si>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</si>
  <si>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</si>
  <si>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</si>
  <si>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</si>
  <si>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</si>
  <si>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</si>
  <si>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</si>
  <si>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</si>
  <si>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</si>
  <si>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</si>
  <si>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</si>
  <si>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</si>
  <si>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</si>
  <si>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</si>
  <si>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</si>
  <si>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</si>
  <si>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</si>
  <si>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</si>
  <si>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</si>
  <si>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</si>
  <si>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</si>
  <si>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</si>
  <si>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</si>
  <si>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</si>
  <si>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</si>
  <si>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</si>
  <si>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</si>
  <si>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</si>
  <si>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</si>
  <si>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</si>
  <si>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</si>
  <si>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</si>
  <si>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</si>
  <si>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</si>
  <si>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</si>
  <si>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</si>
  <si>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</si>
  <si>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</si>
  <si>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</si>
  <si>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</si>
  <si>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</si>
  <si>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</si>
  <si>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</si>
  <si>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</si>
  <si>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</si>
  <si>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</si>
  <si>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</si>
  <si>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</si>
  <si>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</si>
  <si>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</si>
  <si>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</si>
  <si>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</si>
  <si>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</si>
  <si>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</si>
  <si>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</si>
  <si>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</si>
  <si>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</si>
  <si>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</si>
  <si>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</si>
  <si>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</si>
  <si>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</si>
  <si>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</si>
  <si>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</si>
  <si>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</si>
  <si>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</si>
  <si>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</si>
  <si>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</si>
  <si>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</si>
  <si>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</si>
  <si>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</si>
  <si>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</si>
  <si>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</si>
  <si>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</si>
  <si>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</si>
  <si>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</si>
  <si>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</si>
  <si>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</si>
  <si>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</si>
  <si>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</si>
  <si>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</si>
  <si>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</si>
  <si>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</si>
  <si>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</si>
  <si>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</si>
  <si>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</si>
  <si>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</si>
  <si>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</si>
  <si>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</si>
  <si>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</si>
  <si>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</si>
  <si>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</si>
  <si>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</si>
  <si>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</si>
  <si>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</si>
  <si>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</si>
  <si>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</si>
  <si>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</si>
  <si>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</si>
  <si>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</si>
  <si>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</si>
  <si>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</si>
  <si>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</si>
  <si>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</si>
  <si>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</si>
  <si>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</si>
  <si>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</si>
  <si>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</si>
  <si>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</si>
  <si>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</si>
  <si>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</si>
  <si>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</si>
  <si>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</si>
  <si>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</si>
  <si>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</si>
  <si>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</si>
  <si>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</si>
  <si>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</si>
  <si>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</si>
  <si>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</si>
  <si>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</si>
  <si>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</si>
  <si>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</si>
  <si>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</si>
  <si>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</si>
  <si>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</si>
  <si>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</si>
  <si>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</si>
  <si>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</si>
  <si>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</si>
  <si>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</si>
  <si>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</si>
  <si>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</si>
  <si>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</si>
  <si>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</si>
  <si>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</si>
  <si>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</si>
  <si>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</si>
  <si>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</si>
  <si>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</si>
  <si>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</si>
  <si>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</si>
  <si>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</si>
  <si>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</si>
  <si>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</si>
  <si>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</si>
  <si>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</si>
  <si>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</si>
  <si>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</si>
  <si>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</si>
  <si>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</si>
  <si>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</si>
  <si>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</si>
  <si>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</si>
  <si>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</si>
  <si>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</si>
  <si>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</si>
  <si>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</si>
  <si>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</si>
  <si>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</si>
  <si>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</si>
  <si>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</si>
  <si>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</si>
  <si>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</si>
  <si>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</si>
  <si>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</si>
  <si>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</si>
  <si>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</si>
  <si>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</si>
  <si>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</si>
  <si>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</si>
  <si>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</si>
  <si>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</si>
  <si>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</si>
  <si>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</si>
  <si>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</si>
  <si>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</si>
  <si>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</si>
  <si>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</si>
  <si>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</si>
  <si>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</si>
  <si>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</si>
  <si>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</si>
  <si>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</si>
  <si>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</si>
  <si>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</si>
  <si>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</si>
  <si>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</si>
  <si>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</si>
  <si>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</si>
  <si>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</si>
  <si>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</si>
  <si>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</si>
  <si>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</si>
  <si>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</si>
  <si>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</si>
  <si>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</si>
  <si>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</si>
  <si>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</si>
  <si>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</si>
  <si>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</si>
  <si>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</si>
  <si>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</si>
  <si>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</si>
  <si>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</si>
  <si>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</si>
  <si>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</si>
  <si>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</si>
  <si>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</si>
  <si>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</si>
  <si>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</si>
  <si>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</si>
  <si>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</si>
  <si>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</si>
  <si>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</si>
  <si>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</si>
  <si>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</si>
  <si>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</si>
  <si>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</si>
  <si>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</si>
  <si>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</si>
  <si>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</si>
  <si>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</si>
  <si>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</si>
  <si>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</si>
  <si>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</si>
  <si>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</si>
  <si>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</si>
  <si>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</si>
  <si>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</si>
  <si>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</si>
  <si>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</si>
  <si>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</si>
  <si>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</si>
  <si>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</si>
  <si>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</si>
  <si>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</si>
  <si>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</si>
  <si>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</si>
  <si>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</si>
  <si>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</si>
  <si>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</si>
  <si>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</si>
  <si>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</si>
  <si>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</si>
  <si>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</si>
  <si>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</si>
  <si>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</si>
  <si>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</si>
  <si>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</si>
  <si>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</si>
  <si>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</si>
  <si>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</si>
  <si>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</si>
  <si>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</si>
  <si>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</si>
  <si>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</si>
  <si>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</si>
  <si>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</si>
  <si>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</si>
  <si>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</si>
  <si>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</si>
  <si>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</si>
  <si>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</si>
  <si>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</si>
  <si>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</si>
  <si>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</si>
  <si>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</si>
  <si>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</si>
  <si>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</si>
  <si>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</si>
  <si>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</si>
  <si>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</si>
  <si>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</si>
  <si>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</si>
  <si>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</si>
  <si>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</si>
  <si>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</si>
  <si>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</si>
  <si>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</si>
  <si>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</si>
  <si>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</si>
  <si>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</si>
  <si>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</si>
  <si>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</si>
  <si>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</si>
  <si>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</si>
  <si>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</si>
  <si>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</si>
  <si>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</si>
  <si>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</si>
  <si>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</si>
  <si>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</si>
  <si>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</si>
  <si>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</si>
  <si>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</si>
  <si>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</si>
  <si>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</si>
  <si>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</si>
  <si>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</si>
  <si>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</si>
  <si>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</si>
  <si>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</si>
  <si>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</si>
  <si>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</si>
  <si>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</si>
  <si>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</si>
  <si>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</si>
  <si>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</si>
  <si>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</si>
  <si>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</si>
  <si>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</si>
  <si>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</si>
  <si>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</si>
  <si>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</si>
  <si>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</si>
  <si>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</si>
  <si>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</si>
  <si>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</si>
  <si>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</si>
  <si>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</si>
  <si>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</si>
  <si>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</si>
  <si>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</si>
  <si>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</si>
  <si>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</si>
  <si>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</si>
  <si>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</si>
  <si>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</si>
  <si>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</si>
  <si>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</si>
  <si>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</si>
  <si>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</si>
  <si>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</si>
  <si>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</si>
  <si>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</si>
  <si>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</si>
  <si>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</si>
  <si>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</si>
  <si>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</si>
  <si>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</si>
  <si>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</si>
  <si>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</si>
  <si>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</si>
  <si>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</si>
  <si>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</si>
  <si>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</si>
  <si>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</si>
  <si>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</si>
  <si>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</si>
  <si>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</si>
  <si>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</si>
  <si>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</si>
  <si>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</si>
  <si>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</si>
  <si>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</si>
  <si>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</si>
  <si>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</si>
  <si>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</si>
  <si>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</si>
  <si>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</si>
  <si>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</si>
  <si>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</si>
  <si>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</si>
  <si>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</si>
  <si>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</si>
  <si>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</si>
  <si>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</si>
  <si>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</si>
  <si>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</si>
  <si>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</si>
  <si>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</si>
  <si>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</si>
  <si>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</si>
  <si>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</si>
  <si>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</si>
  <si>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</si>
  <si>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</si>
  <si>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</si>
  <si>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</si>
  <si>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</si>
  <si>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</si>
  <si>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</si>
  <si>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</si>
  <si>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</si>
  <si>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</si>
  <si>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</si>
  <si>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</si>
  <si>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</si>
  <si>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</si>
  <si>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</si>
  <si>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</si>
  <si>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</si>
  <si>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</si>
  <si>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</si>
  <si>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</si>
  <si>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</si>
  <si>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</si>
  <si>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</si>
  <si>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</si>
  <si>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</si>
  <si>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</si>
  <si>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</si>
  <si>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</si>
  <si>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</si>
  <si>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</si>
  <si>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</si>
  <si>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</si>
  <si>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</si>
  <si>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</si>
  <si>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</si>
  <si>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</si>
  <si>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</si>
  <si>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</si>
  <si>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</si>
  <si>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</si>
  <si>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</si>
  <si>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</si>
  <si>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</si>
  <si>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</si>
  <si>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</si>
  <si>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</si>
  <si>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</si>
  <si>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</si>
  <si>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</si>
  <si>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</si>
  <si>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</si>
  <si>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</si>
  <si>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</si>
  <si>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</si>
  <si>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</si>
  <si>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</si>
  <si>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</si>
  <si>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</si>
  <si>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</si>
  <si>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</si>
  <si>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</si>
  <si>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</si>
  <si>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</si>
  <si>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</si>
  <si>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</si>
  <si>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</si>
  <si>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</si>
  <si>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</si>
  <si>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</si>
  <si>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</si>
  <si>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</si>
  <si>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</si>
  <si>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</si>
  <si>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</si>
  <si>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</si>
  <si>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</si>
  <si>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</si>
  <si>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</si>
  <si>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</si>
  <si>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</si>
  <si>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</si>
  <si>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</si>
  <si>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</si>
  <si>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</si>
  <si>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</si>
  <si>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</si>
  <si>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</si>
  <si>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</si>
  <si>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</si>
  <si>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</si>
  <si>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</si>
  <si>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</si>
  <si>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</si>
  <si>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</si>
  <si>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</si>
  <si>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</si>
  <si>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</si>
  <si>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</si>
  <si>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</si>
  <si>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</si>
  <si>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</si>
  <si>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</si>
  <si>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</si>
  <si>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</si>
  <si>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</si>
  <si>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</si>
  <si>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</si>
  <si>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</si>
  <si>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</si>
  <si>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</si>
  <si>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</si>
  <si>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</si>
  <si>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</si>
  <si>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</si>
  <si>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</si>
  <si>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</si>
  <si>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</si>
  <si>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</si>
  <si>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</si>
  <si>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</si>
  <si>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</si>
  <si>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</si>
  <si>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</si>
  <si>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</si>
  <si>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</si>
  <si>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</si>
  <si>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</si>
  <si>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</si>
  <si>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</si>
  <si>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</si>
  <si>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</si>
  <si>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</si>
  <si>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</si>
  <si>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</si>
  <si>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</si>
  <si>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</si>
  <si>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</si>
  <si>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</si>
  <si>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</si>
  <si>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</si>
  <si>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</si>
  <si>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</si>
  <si>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</si>
  <si>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</si>
  <si>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</si>
  <si>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</si>
  <si>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</si>
  <si>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</si>
  <si>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</si>
  <si>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</si>
  <si>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</si>
  <si>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</si>
  <si>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</si>
  <si>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</si>
  <si>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</si>
  <si>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</si>
  <si>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</si>
  <si>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</si>
  <si>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</si>
  <si>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</si>
  <si>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</si>
  <si>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</si>
  <si>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</si>
  <si>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</si>
  <si>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</si>
  <si>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</si>
  <si>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</si>
  <si>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</si>
  <si>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</si>
  <si>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</si>
  <si>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</si>
  <si>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</si>
  <si>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</si>
  <si>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</si>
  <si>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</si>
  <si>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</si>
  <si>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</si>
  <si>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</si>
  <si>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</si>
  <si>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</si>
  <si>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</si>
  <si>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</si>
  <si>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</si>
  <si>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</si>
  <si>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</si>
  <si>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</si>
  <si>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</si>
  <si>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</si>
  <si>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</si>
  <si>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</si>
  <si>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</si>
  <si>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</si>
  <si>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</si>
  <si>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</si>
  <si>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</si>
  <si>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</si>
  <si>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</si>
  <si>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</si>
  <si>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</si>
  <si>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</si>
  <si>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</si>
  <si>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</si>
  <si>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</si>
  <si>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</si>
  <si>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</si>
  <si>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</si>
  <si>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</si>
  <si>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</si>
  <si>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</si>
  <si>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</si>
  <si>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</si>
  <si>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</si>
  <si>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</si>
  <si>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</si>
  <si>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</si>
  <si>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</si>
  <si>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</si>
  <si>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</si>
  <si>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</si>
  <si>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</si>
  <si>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</si>
  <si>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</si>
  <si>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</si>
  <si>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</si>
  <si>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</si>
  <si>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</si>
  <si>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</si>
  <si>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</si>
  <si>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</si>
  <si>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</si>
  <si>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</si>
  <si>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</si>
  <si>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</si>
  <si>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</si>
  <si>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</si>
  <si>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</si>
  <si>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</si>
  <si>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</si>
  <si>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</si>
  <si>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</si>
  <si>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</si>
  <si>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</si>
  <si>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</si>
  <si>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</si>
  <si>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</si>
  <si>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</si>
  <si>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</si>
  <si>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</si>
  <si>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</si>
  <si>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</si>
  <si>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</si>
  <si>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</si>
  <si>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</si>
  <si>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</si>
  <si>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</si>
  <si>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</si>
  <si>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</si>
  <si>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</si>
  <si>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</si>
  <si>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</si>
  <si>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</si>
  <si>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</si>
  <si>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</si>
  <si>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</si>
  <si>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</si>
  <si>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</si>
  <si>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</si>
  <si>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</si>
  <si>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</si>
  <si>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</si>
  <si>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</si>
  <si>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</si>
  <si>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</si>
  <si>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</si>
  <si>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</si>
  <si>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</si>
  <si>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</si>
  <si>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</si>
  <si>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</si>
  <si>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</si>
  <si>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</si>
  <si>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</si>
  <si>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</si>
  <si>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</si>
  <si>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</si>
  <si>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</si>
  <si>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</si>
  <si>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</si>
  <si>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</si>
  <si>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</si>
  <si>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</si>
  <si>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</si>
  <si>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</si>
  <si>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</si>
  <si>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</si>
  <si>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</si>
  <si>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</si>
  <si>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</si>
  <si>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</si>
  <si>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</si>
  <si>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</si>
  <si>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</si>
  <si>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</si>
  <si>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</si>
  <si>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</si>
  <si>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</si>
  <si>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</si>
  <si>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</si>
  <si>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</si>
  <si>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</si>
  <si>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</si>
  <si>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</si>
  <si>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</si>
  <si>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</si>
  <si>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</si>
  <si>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</si>
  <si>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</si>
  <si>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</si>
  <si>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</si>
  <si>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</si>
  <si>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</si>
  <si>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</si>
  <si>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</si>
  <si>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</si>
  <si>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</si>
  <si>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</si>
  <si>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</si>
  <si>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</si>
  <si>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</si>
  <si>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</si>
  <si>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</si>
  <si>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</si>
  <si>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</si>
  <si>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</si>
  <si>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</si>
  <si>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</si>
  <si>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</si>
  <si>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</si>
  <si>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</si>
  <si>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</si>
  <si>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</si>
  <si>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</si>
  <si>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</si>
  <si>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</si>
  <si>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</si>
  <si>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</si>
  <si>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</si>
  <si>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</si>
  <si>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</si>
  <si>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</si>
  <si>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</si>
  <si>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</si>
  <si>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</si>
  <si>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</si>
  <si>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</si>
  <si>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</si>
  <si>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</si>
  <si>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</si>
  <si>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</si>
  <si>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</si>
  <si>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</si>
  <si>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</si>
  <si>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</si>
  <si>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</si>
  <si>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</si>
  <si>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</si>
  <si>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</si>
  <si>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</si>
  <si>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</si>
  <si>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</si>
  <si>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</si>
  <si>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</si>
  <si>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</si>
  <si>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</si>
  <si>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</si>
  <si>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</si>
  <si>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</si>
  <si>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</si>
  <si>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</si>
  <si>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</si>
  <si>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</si>
  <si>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</si>
  <si>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</si>
  <si>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</si>
  <si>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</si>
  <si>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</si>
  <si>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</si>
  <si>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</si>
  <si>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</si>
  <si>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</si>
  <si>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</si>
  <si>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</si>
  <si>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</si>
  <si>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</si>
  <si>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</si>
  <si>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</si>
  <si>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</si>
  <si>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</si>
  <si>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</si>
  <si>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</si>
  <si>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</si>
  <si>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</si>
  <si>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</si>
  <si>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</si>
  <si>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</si>
  <si>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</si>
  <si>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</si>
  <si>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</si>
  <si>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</si>
  <si>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</si>
  <si>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</si>
  <si>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</si>
  <si>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</si>
  <si>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</si>
  <si>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</si>
  <si>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</si>
  <si>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</si>
  <si>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</si>
  <si>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</si>
  <si>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</si>
  <si>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</si>
  <si>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</si>
  <si>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</si>
  <si>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</si>
  <si>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</si>
  <si>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</si>
  <si>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</si>
  <si>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</si>
  <si>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</si>
  <si>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</si>
  <si>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</si>
  <si>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</si>
  <si>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</si>
  <si>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</si>
  <si>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</si>
  <si>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</si>
  <si>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</si>
  <si>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</si>
  <si>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</si>
  <si>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</si>
  <si>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</si>
  <si>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</si>
  <si>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</si>
  <si>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</si>
  <si>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</si>
  <si>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</si>
  <si>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</si>
  <si>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</si>
  <si>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</si>
  <si>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</si>
  <si>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</si>
  <si>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</si>
  <si>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</si>
  <si>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</si>
  <si>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</si>
  <si>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</si>
  <si>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</si>
  <si>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</si>
  <si>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</si>
  <si>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</si>
  <si>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</si>
  <si>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</si>
  <si>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</si>
  <si>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</si>
  <si>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</si>
  <si>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</si>
  <si>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</si>
  <si>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</si>
  <si>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</si>
  <si>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</si>
  <si>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</si>
  <si>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</si>
  <si>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</si>
  <si>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</si>
  <si>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</si>
  <si>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</si>
  <si>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</si>
  <si>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</si>
  <si>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</si>
  <si>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</si>
  <si>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</si>
  <si>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</si>
  <si>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</si>
  <si>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</si>
  <si>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</si>
  <si>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</si>
  <si>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</si>
  <si>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</si>
  <si>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</si>
  <si>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</si>
  <si>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</si>
  <si>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</si>
  <si>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</si>
  <si>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</si>
  <si>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</si>
  <si>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</si>
  <si>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</si>
  <si>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</si>
  <si>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</si>
  <si>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</si>
  <si>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</si>
  <si>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</si>
  <si>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</si>
  <si>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</si>
  <si>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</si>
  <si>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</si>
  <si>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</si>
  <si>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</si>
  <si>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</si>
  <si>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</si>
  <si>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</si>
  <si>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</si>
  <si>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</si>
  <si>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</si>
  <si>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</si>
  <si>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</si>
  <si>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</si>
  <si>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</si>
  <si>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</si>
  <si>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</si>
  <si>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</si>
  <si>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</si>
  <si>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</si>
  <si>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</si>
  <si>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</si>
  <si>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</si>
  <si>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</si>
  <si>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</si>
  <si>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</si>
  <si>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</si>
  <si>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</si>
  <si>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</si>
  <si>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</si>
  <si>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</si>
  <si>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</si>
  <si>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</si>
  <si>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</si>
  <si>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</si>
  <si>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</si>
  <si>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</si>
  <si>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</si>
  <si>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</si>
  <si>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</si>
  <si>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</si>
  <si>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</si>
  <si>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</si>
  <si>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</si>
  <si>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</si>
  <si>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</si>
  <si>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</si>
  <si>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</si>
  <si>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</si>
  <si>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</si>
  <si>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</si>
  <si>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</si>
  <si>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</si>
  <si>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</si>
  <si>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</si>
  <si>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</si>
  <si>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</si>
  <si>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</si>
  <si>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</si>
  <si>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</si>
  <si>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</si>
  <si>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</si>
  <si>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</si>
  <si>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</si>
  <si>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</si>
  <si>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</si>
  <si>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</si>
  <si>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</si>
  <si>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</si>
  <si>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</si>
  <si>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</si>
  <si>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</si>
  <si>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</si>
  <si>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</si>
  <si>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</si>
  <si>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</si>
  <si>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</si>
  <si>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</si>
  <si>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</si>
  <si>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</si>
  <si>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</si>
  <si>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</si>
  <si>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</si>
  <si>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</si>
  <si>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</si>
  <si>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</si>
  <si>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</si>
  <si>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</si>
  <si>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</si>
  <si>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</si>
  <si>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</si>
  <si>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</si>
  <si>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</si>
  <si>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</si>
  <si>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</si>
  <si>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</si>
  <si>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</si>
  <si>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</si>
  <si>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</si>
  <si>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</si>
  <si>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</si>
  <si>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</si>
  <si>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</si>
  <si>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</si>
  <si>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</si>
  <si>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</si>
  <si>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</si>
  <si>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</si>
  <si>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</si>
  <si>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</si>
  <si>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</si>
  <si>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</si>
  <si>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</si>
  <si>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</si>
  <si>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</si>
  <si>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</si>
  <si>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</si>
  <si>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</si>
  <si>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</si>
  <si>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</si>
  <si>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</si>
  <si>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</si>
  <si>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</si>
  <si>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</si>
  <si>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</si>
  <si>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</si>
  <si>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</si>
  <si>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</si>
  <si>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</si>
  <si>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</si>
  <si>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</si>
  <si>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</si>
  <si>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</si>
  <si>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</si>
  <si>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</si>
  <si>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</si>
  <si>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</si>
  <si>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</si>
  <si>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</si>
  <si>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</si>
  <si>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</si>
  <si>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</si>
  <si>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</si>
  <si>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</si>
  <si>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</si>
  <si>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</si>
  <si>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</si>
  <si>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</si>
  <si>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</si>
  <si>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</si>
  <si>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</si>
  <si>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</si>
  <si>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</si>
  <si>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</si>
  <si>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</si>
  <si>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</si>
  <si>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</si>
  <si>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</si>
  <si>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</si>
  <si>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</si>
  <si>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</si>
  <si>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</si>
  <si>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</si>
  <si>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</si>
  <si>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</si>
  <si>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</si>
  <si>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</si>
  <si>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</si>
  <si>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</si>
  <si>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</si>
  <si>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</si>
  <si>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</si>
  <si>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</si>
  <si>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</si>
  <si>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</si>
  <si>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</si>
  <si>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</si>
  <si>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</si>
  <si>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</si>
  <si>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</si>
  <si>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</si>
  <si>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</si>
  <si>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</si>
  <si>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</si>
  <si>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</si>
  <si>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</si>
  <si>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</si>
  <si>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</si>
  <si>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</si>
  <si>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</si>
  <si>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</si>
  <si>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</si>
  <si>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</si>
  <si>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</si>
  <si>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</si>
  <si>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</si>
  <si>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</si>
  <si>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</si>
  <si>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</si>
  <si>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</si>
  <si>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</si>
  <si>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</si>
  <si>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</si>
  <si>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</si>
  <si>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</si>
  <si>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</si>
  <si>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</si>
  <si>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</si>
  <si>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</si>
  <si>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</si>
  <si>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</si>
  <si>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</si>
  <si>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</si>
  <si>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</si>
  <si>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</si>
  <si>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</si>
  <si>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</si>
  <si>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</si>
  <si>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</si>
  <si>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</si>
  <si>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</si>
  <si>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</si>
  <si>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</si>
  <si>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</si>
  <si>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</si>
  <si>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</si>
  <si>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</si>
  <si>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</si>
  <si>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</si>
  <si>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</si>
  <si>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</si>
  <si>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</si>
  <si>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</si>
  <si>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</si>
  <si>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</si>
  <si>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</si>
  <si>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</si>
  <si>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</si>
  <si>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</si>
  <si>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</si>
  <si>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</si>
  <si>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</si>
  <si>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</si>
  <si>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</si>
  <si>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</si>
  <si>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</si>
  <si>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</si>
  <si>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</si>
  <si>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</si>
  <si>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</si>
  <si>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</si>
  <si>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</si>
  <si>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</si>
  <si>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</si>
  <si>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</si>
  <si>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</si>
  <si>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</si>
  <si>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</si>
  <si>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</si>
  <si>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</si>
  <si>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</si>
  <si>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</si>
  <si>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</si>
  <si>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</si>
  <si>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</si>
  <si>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</si>
  <si>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</si>
  <si>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</si>
  <si>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</si>
  <si>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</si>
  <si>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</si>
  <si>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</si>
  <si>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</si>
  <si>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</si>
  <si>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</si>
  <si>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</si>
  <si>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</si>
  <si>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</si>
  <si>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</si>
  <si>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</si>
  <si>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</si>
  <si>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</si>
  <si>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</si>
  <si>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</si>
  <si>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</si>
  <si>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</si>
  <si>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</si>
  <si>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</si>
  <si>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</si>
  <si>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</si>
  <si>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</si>
  <si>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</si>
  <si>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</si>
  <si>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</si>
  <si>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</si>
  <si>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</si>
  <si>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</si>
  <si>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</si>
  <si>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</si>
  <si>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</si>
  <si>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</si>
  <si>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</si>
  <si>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</si>
  <si>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</si>
  <si>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</si>
  <si>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</si>
  <si>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</si>
  <si>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</si>
  <si>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</si>
  <si>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</si>
  <si>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</si>
  <si>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</si>
  <si>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</si>
  <si>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</si>
  <si>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</si>
  <si>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</si>
  <si>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</si>
  <si>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</si>
  <si>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</si>
  <si>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</si>
  <si>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</si>
  <si>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</si>
  <si>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</si>
  <si>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</si>
  <si>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</si>
  <si>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</si>
  <si>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</si>
  <si>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</si>
  <si>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</si>
  <si>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</si>
  <si>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</si>
  <si>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</si>
  <si>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</si>
  <si>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</si>
  <si>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</si>
  <si>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</si>
  <si>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</si>
  <si>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</si>
  <si>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</si>
  <si>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</si>
  <si>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</si>
  <si>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</si>
  <si>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</si>
  <si>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</si>
  <si>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</si>
  <si>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</si>
  <si>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</si>
  <si>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</si>
  <si>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</si>
  <si>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</si>
  <si>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</si>
  <si>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</si>
  <si>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</si>
  <si>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</si>
  <si>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</si>
  <si>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</si>
  <si>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</si>
  <si>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</si>
  <si>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</si>
  <si>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</si>
  <si>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</si>
  <si>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</si>
  <si>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</si>
  <si>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</si>
  <si>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</si>
  <si>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</si>
  <si>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</si>
  <si>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</si>
  <si>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</si>
  <si>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</si>
  <si>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</si>
  <si>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</si>
  <si>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</si>
  <si>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</si>
  <si>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</si>
  <si>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</si>
  <si>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</si>
  <si>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</si>
  <si>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</si>
  <si>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</si>
  <si>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</si>
  <si>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</si>
  <si>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</si>
  <si>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</si>
  <si>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</si>
  <si>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</si>
  <si>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</si>
  <si>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</si>
  <si>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</si>
  <si>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</si>
  <si>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</si>
  <si>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</si>
  <si>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</si>
  <si>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</si>
  <si>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</si>
  <si>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</si>
  <si>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</si>
  <si>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</si>
  <si>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</si>
  <si>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</si>
  <si>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</si>
  <si>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</si>
  <si>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</si>
  <si>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</si>
  <si>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</si>
  <si>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</si>
  <si>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</si>
  <si>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</si>
  <si>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</si>
  <si>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</si>
  <si>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</si>
  <si>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</si>
  <si>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</si>
  <si>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</si>
  <si>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</si>
  <si>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</si>
  <si>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</si>
  <si>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</si>
  <si>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</si>
  <si>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</si>
  <si>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</si>
  <si>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</si>
  <si>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</si>
  <si>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</si>
  <si>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</si>
  <si>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</si>
  <si>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</si>
  <si>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</si>
  <si>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</si>
  <si>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</si>
  <si>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</si>
  <si>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</si>
  <si>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</si>
  <si>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</si>
  <si>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</si>
  <si>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</si>
  <si>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</si>
  <si>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</si>
  <si>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</si>
  <si>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</si>
  <si>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</si>
  <si>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</si>
  <si>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</si>
  <si>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</si>
  <si>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</si>
  <si>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</si>
  <si>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</si>
  <si>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</si>
  <si>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</si>
  <si>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</si>
  <si>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</si>
  <si>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</si>
  <si>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</si>
  <si>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</si>
  <si>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</si>
  <si>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</si>
  <si>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</si>
  <si>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</si>
  <si>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</si>
  <si>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</si>
  <si>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</si>
  <si>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</si>
  <si>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</si>
  <si>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</si>
  <si>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</si>
  <si>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</si>
  <si>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</si>
  <si>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</si>
  <si>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</si>
  <si>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</si>
  <si>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</si>
  <si>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</si>
  <si>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</si>
  <si>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</si>
  <si>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</si>
  <si>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</si>
  <si>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</si>
  <si>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</si>
  <si>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</si>
  <si>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</si>
  <si>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</si>
  <si>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</si>
  <si>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</si>
  <si>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</si>
  <si>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</si>
  <si>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</si>
  <si>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</si>
  <si>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</si>
  <si>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</si>
  <si>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</si>
  <si>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</si>
  <si>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</si>
  <si>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</si>
  <si>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</si>
  <si>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</si>
  <si>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</si>
  <si>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</si>
  <si>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</si>
  <si>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</si>
  <si>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</si>
  <si>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</si>
  <si>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</si>
  <si>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</si>
  <si>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</si>
  <si>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</si>
  <si>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</si>
  <si>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</si>
  <si>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</si>
  <si>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</si>
  <si>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</si>
  <si>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</si>
  <si>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</si>
  <si>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</si>
  <si>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</si>
  <si>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</si>
  <si>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</si>
  <si>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</si>
  <si>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</si>
  <si>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</si>
  <si>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</si>
  <si>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</si>
  <si>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</si>
  <si>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</si>
  <si>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</si>
  <si>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</si>
  <si>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</si>
  <si>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</si>
  <si>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</si>
  <si>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</si>
  <si>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</si>
  <si>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</si>
  <si>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</si>
  <si>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</si>
  <si>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</si>
  <si>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</si>
  <si>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</si>
  <si>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</si>
  <si>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</si>
  <si>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</si>
  <si>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</si>
  <si>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</si>
  <si>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</si>
  <si>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</si>
  <si>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</si>
  <si>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</si>
  <si>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</si>
  <si>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</si>
  <si>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</si>
  <si>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</si>
  <si>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</si>
  <si>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</si>
  <si>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</si>
  <si>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</si>
  <si>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</si>
  <si>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</si>
  <si>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</si>
  <si>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</si>
  <si>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</si>
  <si>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</si>
  <si>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</si>
  <si>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</si>
  <si>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</si>
  <si>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</si>
  <si>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</si>
  <si>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</si>
  <si>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</si>
  <si>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</si>
  <si>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</si>
  <si>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</si>
  <si>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</si>
  <si>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</si>
  <si>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</si>
  <si>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</si>
  <si>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</si>
  <si>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</si>
  <si>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</si>
  <si>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</si>
  <si>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</si>
  <si>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</si>
  <si>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</si>
  <si>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</si>
  <si>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</si>
  <si>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</si>
  <si>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</si>
  <si>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</si>
  <si>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</si>
  <si>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</si>
  <si>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</si>
  <si>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</si>
  <si>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</si>
  <si>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</si>
  <si>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</si>
  <si>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</si>
  <si>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</si>
  <si>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</si>
  <si>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</si>
  <si>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</si>
  <si>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</si>
  <si>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</si>
  <si>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</si>
  <si>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</si>
  <si>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</si>
  <si>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</si>
  <si>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</si>
  <si>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</si>
  <si>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</si>
  <si>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</si>
  <si>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</si>
  <si>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</si>
  <si>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</si>
  <si>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</si>
  <si>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</si>
  <si>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</si>
  <si>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</si>
  <si>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</si>
  <si>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</si>
  <si>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</si>
  <si>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</si>
  <si>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</si>
  <si>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</si>
  <si>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</si>
  <si>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</si>
  <si>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</si>
  <si>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</si>
  <si>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</si>
  <si>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</si>
  <si>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</si>
  <si>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</si>
  <si>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</si>
  <si>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</si>
  <si>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</si>
  <si>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</si>
  <si>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</si>
  <si>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</si>
  <si>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</si>
  <si>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</si>
  <si>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</si>
  <si>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</si>
  <si>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</si>
  <si>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</si>
  <si>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</si>
  <si>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</si>
  <si>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</si>
  <si>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</si>
  <si>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</si>
  <si>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</si>
  <si>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</si>
  <si>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</si>
  <si>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</si>
  <si>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</si>
  <si>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</si>
  <si>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</si>
  <si>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</si>
  <si>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</si>
  <si>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</si>
  <si>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</si>
  <si>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</si>
  <si>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</si>
  <si>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</si>
  <si>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</si>
  <si>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</si>
  <si>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</si>
  <si>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</si>
  <si>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</si>
  <si>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</si>
  <si>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</si>
  <si>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</si>
  <si>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</si>
  <si>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</si>
  <si>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</si>
  <si>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</si>
  <si>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</si>
  <si>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</si>
  <si>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</si>
  <si>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</si>
  <si>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</si>
  <si>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</si>
  <si>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</si>
  <si>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</si>
  <si>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</si>
  <si>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</si>
  <si>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</si>
  <si>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</si>
  <si>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</si>
  <si>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</si>
  <si>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</si>
  <si>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</si>
  <si>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</si>
  <si>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</si>
  <si>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</si>
  <si>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</si>
  <si>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</si>
  <si>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</si>
  <si>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</si>
  <si>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</si>
  <si>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</si>
  <si>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</si>
  <si>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</si>
  <si>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</si>
  <si>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</si>
  <si>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</si>
  <si>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</si>
  <si>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</si>
  <si>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</si>
  <si>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</si>
  <si>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</si>
  <si>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</si>
  <si>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</si>
  <si>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</si>
  <si>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</si>
  <si>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</si>
  <si>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</si>
  <si>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</si>
  <si>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</si>
  <si>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</si>
  <si>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</si>
  <si>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</si>
  <si>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</si>
  <si>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</si>
  <si>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</si>
  <si>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</si>
  <si>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</si>
  <si>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</si>
  <si>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</si>
  <si>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</si>
  <si>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</si>
  <si>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</si>
  <si>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</si>
  <si>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</si>
  <si>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</si>
  <si>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</si>
  <si>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</si>
  <si>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</si>
  <si>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</si>
  <si>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</si>
  <si>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</si>
  <si>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</si>
  <si>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</si>
  <si>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</si>
  <si>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</si>
  <si>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</si>
  <si>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</si>
  <si>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</si>
  <si>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</si>
  <si>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</si>
  <si>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</si>
  <si>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</si>
  <si>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</si>
  <si>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</si>
  <si>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</si>
  <si>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</si>
  <si>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</si>
  <si>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</si>
  <si>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</si>
  <si>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</si>
  <si>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</si>
  <si>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</si>
  <si>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</si>
  <si>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</si>
  <si>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</si>
  <si>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</si>
  <si>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</si>
  <si>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</si>
  <si>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</si>
  <si>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</si>
  <si>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</si>
  <si>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</si>
  <si>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</si>
  <si>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</si>
  <si>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</si>
  <si>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</si>
  <si>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</si>
  <si>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</si>
  <si>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</si>
  <si>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</si>
  <si>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</si>
  <si>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</si>
  <si>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</si>
  <si>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</si>
  <si>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</si>
  <si>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</si>
  <si>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</si>
  <si>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</si>
  <si>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</si>
  <si>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</si>
  <si>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</si>
  <si>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</si>
  <si>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</si>
  <si>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</si>
  <si>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</si>
  <si>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</si>
  <si>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</si>
  <si>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</si>
  <si>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</si>
  <si>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</si>
  <si>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</si>
  <si>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</si>
  <si>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</si>
  <si>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</si>
  <si>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</si>
  <si>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</si>
  <si>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</si>
  <si>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</si>
  <si>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</si>
  <si>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</si>
  <si>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</si>
  <si>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</si>
  <si>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</si>
  <si>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</si>
  <si>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</si>
  <si>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</si>
  <si>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</si>
  <si>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</si>
  <si>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</si>
  <si>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</si>
  <si>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</si>
  <si>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</si>
  <si>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</si>
  <si>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</si>
  <si>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</si>
  <si>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</si>
  <si>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</si>
  <si>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</si>
  <si>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</si>
  <si>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</si>
  <si>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</si>
  <si>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</si>
  <si>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</si>
  <si>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</si>
  <si>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</si>
  <si>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</si>
  <si>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</si>
  <si>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</si>
  <si>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</si>
  <si>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</si>
  <si>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</si>
  <si>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</si>
  <si>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</si>
  <si>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</si>
  <si>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</si>
  <si>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</si>
  <si>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</si>
  <si>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</si>
  <si>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</si>
  <si>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</si>
  <si>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</si>
  <si>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</si>
  <si>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</si>
  <si>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</si>
  <si>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</si>
  <si>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</si>
  <si>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</si>
  <si>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</si>
  <si>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</si>
  <si>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</si>
  <si>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</si>
  <si>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</si>
  <si>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</si>
  <si>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</si>
  <si>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</si>
  <si>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</si>
  <si>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</si>
  <si>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</si>
  <si>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</si>
  <si>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</si>
  <si>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</si>
  <si>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</si>
  <si>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</si>
  <si>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</si>
  <si>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</si>
  <si>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</si>
  <si>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</si>
  <si>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</si>
  <si>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</si>
  <si>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</si>
  <si>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</si>
  <si>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</si>
  <si>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</si>
  <si>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</si>
  <si>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</si>
  <si>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</si>
  <si>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</si>
  <si>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</si>
  <si>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</si>
  <si>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</si>
  <si>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</si>
  <si>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</si>
  <si>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</si>
  <si>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</si>
  <si>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</si>
  <si>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</si>
  <si>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</si>
  <si>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</si>
  <si>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</si>
  <si>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</si>
  <si>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</si>
  <si>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</si>
  <si>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</si>
  <si>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</si>
  <si>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</si>
  <si>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</si>
  <si>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</si>
  <si>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</si>
  <si>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</si>
  <si>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</si>
  <si>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</si>
  <si>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</si>
  <si>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</si>
  <si>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</si>
  <si>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</si>
  <si>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</si>
  <si>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</si>
  <si>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</si>
  <si>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</si>
  <si>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</si>
  <si>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</si>
  <si>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</si>
  <si>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</si>
  <si>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</si>
  <si>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</si>
  <si>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</si>
  <si>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</si>
  <si>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</si>
  <si>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</si>
  <si>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</si>
  <si>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</si>
  <si>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</si>
  <si>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</si>
  <si>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</si>
  <si>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</si>
  <si>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</si>
  <si>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</si>
  <si>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</si>
  <si>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</si>
  <si>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</si>
  <si>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</si>
  <si>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</si>
  <si>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</si>
  <si>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</si>
  <si>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</si>
  <si>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</si>
  <si>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</si>
  <si>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</si>
  <si>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</si>
  <si>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</si>
  <si>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</si>
  <si>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</si>
  <si>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</si>
  <si>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</si>
  <si>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</si>
  <si>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</si>
  <si>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</si>
  <si>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</si>
  <si>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</si>
  <si>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</si>
  <si>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</si>
  <si>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</si>
  <si>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</si>
  <si>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</si>
  <si>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</si>
  <si>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</si>
  <si>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</si>
  <si>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</si>
  <si>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</si>
  <si>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</si>
  <si>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</si>
  <si>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</si>
  <si>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</si>
  <si>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</si>
  <si>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</si>
  <si>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</si>
  <si>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</si>
  <si>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</si>
  <si>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</si>
  <si>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</si>
  <si>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</si>
  <si>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</si>
  <si>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</si>
  <si>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</si>
  <si>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</si>
  <si>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</si>
  <si>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</si>
  <si>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</si>
  <si>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</si>
  <si>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</si>
  <si>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</si>
  <si>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</si>
  <si>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</si>
  <si>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</si>
  <si>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</si>
  <si>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</si>
  <si>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</si>
  <si>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</si>
  <si>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</si>
  <si>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</si>
  <si>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</si>
  <si>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</si>
  <si>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</si>
  <si>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</si>
  <si>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</si>
  <si>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</si>
  <si>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</si>
  <si>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</si>
  <si>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</si>
  <si>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</si>
  <si>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</si>
  <si>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</si>
  <si>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</si>
  <si>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</si>
  <si>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</si>
  <si>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</si>
  <si>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</si>
  <si>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</si>
  <si>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</si>
  <si>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</si>
  <si>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</si>
  <si>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</si>
  <si>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</si>
  <si>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</si>
  <si>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</si>
  <si>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</si>
  <si>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</si>
  <si>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</si>
  <si>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</si>
  <si>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</si>
  <si>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</si>
  <si>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</si>
  <si>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</si>
  <si>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</si>
  <si>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</si>
  <si>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</si>
  <si>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</si>
  <si>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</si>
  <si>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</si>
  <si>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</si>
  <si>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</si>
  <si>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</si>
  <si>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</si>
  <si>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</si>
  <si>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</si>
  <si>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</si>
  <si>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</si>
  <si>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</si>
  <si>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</si>
  <si>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</si>
  <si>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</si>
  <si>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</si>
  <si>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</si>
  <si>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</si>
  <si>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</si>
  <si>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</si>
  <si>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</si>
  <si>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</si>
  <si>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</si>
  <si>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</si>
  <si>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</si>
  <si>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</si>
  <si>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</si>
  <si>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</si>
  <si>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</si>
  <si>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</si>
  <si>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</si>
  <si>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</si>
  <si>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</si>
  <si>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</si>
  <si>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</si>
  <si>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</si>
  <si>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</si>
  <si>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</si>
  <si>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</si>
  <si>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</si>
  <si>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</si>
  <si>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</si>
  <si>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</si>
  <si>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</si>
  <si>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</si>
  <si>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</si>
  <si>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</si>
  <si>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</si>
  <si>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</si>
  <si>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</si>
  <si>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</si>
  <si>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</si>
  <si>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</si>
  <si>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</si>
  <si>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</si>
  <si>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</si>
  <si>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</si>
  <si>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</si>
  <si>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</si>
  <si>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</si>
  <si>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</si>
  <si>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</si>
  <si>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</si>
  <si>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</si>
  <si>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</si>
  <si>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</si>
  <si>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</si>
  <si>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</si>
  <si>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</si>
  <si>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</si>
  <si>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</si>
  <si>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</si>
  <si>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</si>
  <si>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</si>
  <si>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</si>
  <si>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</si>
  <si>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</si>
  <si>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</si>
  <si>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</si>
  <si>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</si>
  <si>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</si>
  <si>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</si>
  <si>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</si>
  <si>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</si>
  <si>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</si>
  <si>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</si>
  <si>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</si>
  <si>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</si>
  <si>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</si>
  <si>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</si>
  <si>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</si>
  <si>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</si>
  <si>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</si>
  <si>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</si>
  <si>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</si>
  <si>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</si>
  <si>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</si>
  <si>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</si>
  <si>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</si>
  <si>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</si>
  <si>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</si>
  <si>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</si>
  <si>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</si>
  <si>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</si>
  <si>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</si>
  <si>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</si>
  <si>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</si>
  <si>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</si>
  <si>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</si>
  <si>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</si>
  <si>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</si>
  <si>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</si>
  <si>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</si>
  <si>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</si>
  <si>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</si>
  <si>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</si>
  <si>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</si>
  <si>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</si>
  <si>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</si>
  <si>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</si>
  <si>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</si>
  <si>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</si>
  <si>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</si>
  <si>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</si>
  <si>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</si>
  <si>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</si>
  <si>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</si>
  <si>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</si>
  <si>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</si>
  <si>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</si>
  <si>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</si>
  <si>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</si>
  <si>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</si>
  <si>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</si>
  <si>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</si>
  <si>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</si>
  <si>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</si>
  <si>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</si>
  <si>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</si>
  <si>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</si>
  <si>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</si>
  <si>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</si>
  <si>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</si>
  <si>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</si>
  <si>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</si>
  <si>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</si>
  <si>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</si>
  <si>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</si>
  <si>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</si>
  <si>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</si>
  <si>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</si>
  <si>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</si>
  <si>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</si>
  <si>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</si>
  <si>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</si>
  <si>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</si>
  <si>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</si>
  <si>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</si>
  <si>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</si>
  <si>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</si>
  <si>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</si>
  <si>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</si>
  <si>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</si>
  <si>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</si>
  <si>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</si>
  <si>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</si>
  <si>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</si>
  <si>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</si>
  <si>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</si>
  <si>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</si>
  <si>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</si>
  <si>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</si>
  <si>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</si>
  <si>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</si>
  <si>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</si>
  <si>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</si>
  <si>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</si>
  <si>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</si>
  <si>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</si>
  <si>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</si>
  <si>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</si>
  <si>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</si>
  <si>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</si>
  <si>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</si>
  <si>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</si>
  <si>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</si>
  <si>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</si>
  <si>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</si>
  <si>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</si>
  <si>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</si>
  <si>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</si>
  <si>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</si>
  <si>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</si>
  <si>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</si>
  <si>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</si>
  <si>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</si>
  <si>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</si>
  <si>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</si>
  <si>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</si>
  <si>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</si>
  <si>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</si>
  <si>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</si>
  <si>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</si>
  <si>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</si>
  <si>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</si>
  <si>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</si>
  <si>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</si>
  <si>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</si>
  <si>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</si>
  <si>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</si>
  <si>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</si>
  <si>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</si>
  <si>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</si>
  <si>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</si>
  <si>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</si>
  <si>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</si>
  <si>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</si>
  <si>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</si>
  <si>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</si>
  <si>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</si>
  <si>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</si>
  <si>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</si>
  <si>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</si>
  <si>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</si>
  <si>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</si>
  <si>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</si>
  <si>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</si>
  <si>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</si>
  <si>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</si>
  <si>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</si>
  <si>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</si>
  <si>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</si>
  <si>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</si>
  <si>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</si>
  <si>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</si>
  <si>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</si>
  <si>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</si>
  <si>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</si>
  <si>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</si>
  <si>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</si>
  <si>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</si>
  <si>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</si>
  <si>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</si>
  <si>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</si>
  <si>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</si>
  <si>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</si>
  <si>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</si>
  <si>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</si>
  <si>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</si>
  <si>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</si>
  <si>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</si>
  <si>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</si>
  <si>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</si>
  <si>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</si>
  <si>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</si>
  <si>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</si>
  <si>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</si>
  <si>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</si>
  <si>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</si>
  <si>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</si>
  <si>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</si>
  <si>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</si>
  <si>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</si>
  <si>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</si>
  <si>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</si>
  <si>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</si>
  <si>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</si>
  <si>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</si>
  <si>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</si>
  <si>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</si>
  <si>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</si>
  <si>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</si>
  <si>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</si>
  <si>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</si>
  <si>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</si>
  <si>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</si>
  <si>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</si>
  <si>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</si>
  <si>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</si>
  <si>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</si>
  <si>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</si>
  <si>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</si>
  <si>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</si>
  <si>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</si>
  <si>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</si>
  <si>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</si>
  <si>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</si>
  <si>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</si>
  <si>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</si>
  <si>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</si>
  <si>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</si>
  <si>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</si>
  <si>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</si>
  <si>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</si>
  <si>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</si>
  <si>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</si>
  <si>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</si>
  <si>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</si>
  <si>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</si>
  <si>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</si>
  <si>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</si>
  <si>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</si>
  <si>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</si>
  <si>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</si>
  <si>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</si>
  <si>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</si>
  <si>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</si>
  <si>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</si>
  <si>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</si>
  <si>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</si>
  <si>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</si>
  <si>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</si>
  <si>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</si>
  <si>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</si>
  <si>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</si>
  <si>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</si>
  <si>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</si>
  <si>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</si>
  <si>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</si>
  <si>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</si>
  <si>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</si>
  <si>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</si>
  <si>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</si>
  <si>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</si>
  <si>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</si>
  <si>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</si>
  <si>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</si>
  <si>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</si>
  <si>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</si>
  <si>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</si>
  <si>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</si>
  <si>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</si>
  <si>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</si>
  <si>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</si>
  <si>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</si>
  <si>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</si>
  <si>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</si>
  <si>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</si>
  <si>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</si>
  <si>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</si>
  <si>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</si>
  <si>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</si>
  <si>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</si>
  <si>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</si>
  <si>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</si>
  <si>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</si>
  <si>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</si>
  <si>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</si>
  <si>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</si>
  <si>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</si>
  <si>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</si>
  <si>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</si>
  <si>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</si>
  <si>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</si>
  <si>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</si>
  <si>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</si>
  <si>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</si>
  <si>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</si>
  <si>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</si>
  <si>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</si>
  <si>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</si>
  <si>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</si>
  <si>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</si>
  <si>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</si>
  <si>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</si>
  <si>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</si>
  <si>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</si>
  <si>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</si>
  <si>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</si>
  <si>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</si>
  <si>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</si>
  <si>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</si>
  <si>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</si>
  <si>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</si>
  <si>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</si>
  <si>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</si>
  <si>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</si>
  <si>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</si>
  <si>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</si>
  <si>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</si>
  <si>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</si>
  <si>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</si>
  <si>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</si>
  <si>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</si>
  <si>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</si>
  <si>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</si>
  <si>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</si>
  <si>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</si>
  <si>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</si>
  <si>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</si>
  <si>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</si>
  <si>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</si>
  <si>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</si>
  <si>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</si>
  <si>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</si>
  <si>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</si>
  <si>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</si>
  <si>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</si>
  <si>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</si>
  <si>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</si>
  <si>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</si>
  <si>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</si>
  <si>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</si>
  <si>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</si>
  <si>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</si>
  <si>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</si>
  <si>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</si>
  <si>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</si>
  <si>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</si>
  <si>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</si>
  <si>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</si>
  <si>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</si>
  <si>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</si>
  <si>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</si>
  <si>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</si>
  <si>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</si>
  <si>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</si>
  <si>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</si>
  <si>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</si>
  <si>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</si>
  <si>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</si>
  <si>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</si>
  <si>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</si>
  <si>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</si>
  <si>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</si>
  <si>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</si>
  <si>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</si>
  <si>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</si>
  <si>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</si>
  <si>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</si>
  <si>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</si>
  <si>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</si>
  <si>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</si>
  <si>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</si>
  <si>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</si>
  <si>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</si>
  <si>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</si>
  <si>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</si>
  <si>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</si>
  <si>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</si>
  <si>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</si>
  <si>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</si>
  <si>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</si>
  <si>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</si>
  <si>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</si>
  <si>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</si>
  <si>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</si>
  <si>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</si>
  <si>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</si>
  <si>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</si>
  <si>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</si>
  <si>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</si>
  <si>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</si>
  <si>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</si>
  <si>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</si>
  <si>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</si>
  <si>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</si>
  <si>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</si>
  <si>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</si>
  <si>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</si>
  <si>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</si>
  <si>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</si>
  <si>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</si>
  <si>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</si>
  <si>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</si>
  <si>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</si>
  <si>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</si>
  <si>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</si>
  <si>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</si>
  <si>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</si>
  <si>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</si>
  <si>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</si>
  <si>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</si>
  <si>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</si>
  <si>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</si>
  <si>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</si>
  <si>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</si>
  <si>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</si>
  <si>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</si>
  <si>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</si>
  <si>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</si>
  <si>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</si>
  <si>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</si>
  <si>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</si>
  <si>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</si>
  <si>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</si>
  <si>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</si>
  <si>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</si>
  <si>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</si>
  <si>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</si>
  <si>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</si>
  <si>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</si>
  <si>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</si>
  <si>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</si>
  <si>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</si>
  <si>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</si>
  <si>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</si>
  <si>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</si>
  <si>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</si>
  <si>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</si>
  <si>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</si>
  <si>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</si>
  <si>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</si>
  <si>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</si>
  <si>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</si>
  <si>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</si>
  <si>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</si>
  <si>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</si>
  <si>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</si>
  <si>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</si>
  <si>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</si>
  <si>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</si>
  <si>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</si>
  <si>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</si>
  <si>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</si>
  <si>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</si>
  <si>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</si>
  <si>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</si>
  <si>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</si>
  <si>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</si>
  <si>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</si>
  <si>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</si>
  <si>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</si>
  <si>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</si>
  <si>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</si>
  <si>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</si>
  <si>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</si>
  <si>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</si>
  <si>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</si>
  <si>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</si>
  <si>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</si>
  <si>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</si>
  <si>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</si>
  <si>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</si>
  <si>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</si>
  <si>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</si>
  <si>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</si>
  <si>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</si>
  <si>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</si>
  <si>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</si>
  <si>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</si>
  <si>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</si>
  <si>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</si>
  <si>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</si>
  <si>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</si>
  <si>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</si>
  <si>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</si>
  <si>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</si>
  <si>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</si>
  <si>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</si>
  <si>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</si>
  <si>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</si>
  <si>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</si>
  <si>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</si>
  <si>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</si>
  <si>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</si>
  <si>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</si>
  <si>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</si>
  <si>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</si>
  <si>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</si>
  <si>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</si>
  <si>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</si>
  <si>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</si>
  <si>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</si>
  <si>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</si>
  <si>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</si>
  <si>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</si>
  <si>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</si>
  <si>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</si>
  <si>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</si>
  <si>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</si>
  <si>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</si>
  <si>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</si>
  <si>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</si>
  <si>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</si>
  <si>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</si>
  <si>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</si>
  <si>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</si>
  <si>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</si>
  <si>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</si>
  <si>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</si>
  <si>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</si>
  <si>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</si>
  <si>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</si>
  <si>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</si>
  <si>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</si>
  <si>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</si>
  <si>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</si>
  <si>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</si>
  <si>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</si>
  <si>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</si>
  <si>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</si>
  <si>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</si>
  <si>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</si>
  <si>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</si>
  <si>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</si>
  <si>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</si>
  <si>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</si>
  <si>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</si>
  <si>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</si>
  <si>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</si>
  <si>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</si>
  <si>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</si>
  <si>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</si>
  <si>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</si>
  <si>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</si>
  <si>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</si>
  <si>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</si>
  <si>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</si>
  <si>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</si>
  <si>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</si>
  <si>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</si>
  <si>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</si>
  <si>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</si>
  <si>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</si>
  <si>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</si>
  <si>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</si>
  <si>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</si>
  <si>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</si>
  <si>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</si>
  <si>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</si>
  <si>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</si>
  <si>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</si>
  <si>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</si>
  <si>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</si>
  <si>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</si>
  <si>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</si>
  <si>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</si>
  <si>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</si>
  <si>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</si>
  <si>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</si>
  <si>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</si>
  <si>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</si>
  <si>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</si>
  <si>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</si>
  <si>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</si>
  <si>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</si>
  <si>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</si>
  <si>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</si>
  <si>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</si>
  <si>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</si>
  <si>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</si>
  <si>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</si>
  <si>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</si>
  <si>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</si>
  <si>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</si>
  <si>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</si>
  <si>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</si>
  <si>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</si>
  <si>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</si>
  <si>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</si>
  <si>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</si>
  <si>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</si>
  <si>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</si>
  <si>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</si>
  <si>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</si>
  <si>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</si>
  <si>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</si>
  <si>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</si>
  <si>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</si>
  <si>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</si>
  <si>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</si>
  <si>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</si>
  <si>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</si>
  <si>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</si>
  <si>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</si>
  <si>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</si>
  <si>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</si>
  <si>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</si>
  <si>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</si>
  <si>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</si>
  <si>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</si>
  <si>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</si>
  <si>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</si>
  <si>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</si>
  <si>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</si>
  <si>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</si>
  <si>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</si>
  <si>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</si>
  <si>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</si>
  <si>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</si>
  <si>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</si>
  <si>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</si>
  <si>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</si>
  <si>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</si>
  <si>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</si>
  <si>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</si>
  <si>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</si>
  <si>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</si>
  <si>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</si>
  <si>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</si>
  <si>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</si>
  <si>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</si>
  <si>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</si>
  <si>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</si>
  <si>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</si>
  <si>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</si>
  <si>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</si>
  <si>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</si>
  <si>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</si>
  <si>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</si>
  <si>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</si>
  <si>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</si>
  <si>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</si>
  <si>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</si>
  <si>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</si>
  <si>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</si>
  <si>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</si>
  <si>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</si>
  <si>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</si>
  <si>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</si>
  <si>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</si>
  <si>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</si>
  <si>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</si>
  <si>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</si>
  <si>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</si>
  <si>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</si>
  <si>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</si>
  <si>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</si>
  <si>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</si>
  <si>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</si>
  <si>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</si>
  <si>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</si>
  <si>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</si>
  <si>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</si>
  <si>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</si>
  <si>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</si>
  <si>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</si>
  <si>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</si>
  <si>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</si>
  <si>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</si>
  <si>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</si>
  <si>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</si>
  <si>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</si>
  <si>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</si>
  <si>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</si>
  <si>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</si>
  <si>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</si>
  <si>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</si>
  <si>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</si>
  <si>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</si>
  <si>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</si>
  <si>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</si>
  <si>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</si>
  <si>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</si>
  <si>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</si>
  <si>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</si>
  <si>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</si>
  <si>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</si>
  <si>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</si>
  <si>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</si>
  <si>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</si>
  <si>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</si>
  <si>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</si>
  <si>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</si>
  <si>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</si>
  <si>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</si>
  <si>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</si>
  <si>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</si>
  <si>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</si>
  <si>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</si>
  <si>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</si>
  <si>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</si>
  <si>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</si>
  <si>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</si>
  <si>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</si>
  <si>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</si>
  <si>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</si>
  <si>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</si>
  <si>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</si>
  <si>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</si>
  <si>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</si>
  <si>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</si>
  <si>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</si>
  <si>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</si>
  <si>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</si>
  <si>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</si>
  <si>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</si>
  <si>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</si>
  <si>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</si>
  <si>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</si>
  <si>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</si>
  <si>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</si>
  <si>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</si>
  <si>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</si>
  <si>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</si>
  <si>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</si>
  <si>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</si>
  <si>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</si>
  <si>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</si>
  <si>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</si>
  <si>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</si>
  <si>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</si>
  <si>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</si>
  <si>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</si>
  <si>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</si>
  <si>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</si>
  <si>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</si>
  <si>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</si>
  <si>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</si>
  <si>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</si>
  <si>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</si>
  <si>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</si>
  <si>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</si>
  <si>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</si>
  <si>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</si>
  <si>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</si>
  <si>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</si>
  <si>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</si>
  <si>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</si>
  <si>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</si>
  <si>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</si>
  <si>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</si>
  <si>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</si>
  <si>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</si>
  <si>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</si>
  <si>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</si>
  <si>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</si>
  <si>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</si>
  <si>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</si>
  <si>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</si>
  <si>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</si>
  <si>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</si>
  <si>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</si>
  <si>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</si>
  <si>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</si>
  <si>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</si>
  <si>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</si>
  <si>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</si>
  <si>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</si>
  <si>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</si>
  <si>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</si>
  <si>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</si>
  <si>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</si>
  <si>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</si>
  <si>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</si>
  <si>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</si>
  <si>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</si>
  <si>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</si>
  <si>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</si>
  <si>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</si>
  <si>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</si>
  <si>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</si>
  <si>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</si>
  <si>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</si>
  <si>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</si>
  <si>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</si>
  <si>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</si>
  <si>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</si>
  <si>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</si>
  <si>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</si>
  <si>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</si>
  <si>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</si>
  <si>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</si>
  <si>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</si>
  <si>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</si>
  <si>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</si>
  <si>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</si>
  <si>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</si>
  <si>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</si>
  <si>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</si>
  <si>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</si>
  <si>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</si>
  <si>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</si>
  <si>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</si>
  <si>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</si>
  <si>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</si>
  <si>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</si>
  <si>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</si>
  <si>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</si>
  <si>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</si>
  <si>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</si>
  <si>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</si>
  <si>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</si>
  <si>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</si>
  <si>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</si>
  <si>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</si>
  <si>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</si>
  <si>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</si>
  <si>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</si>
  <si>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</si>
  <si>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</si>
  <si>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</si>
  <si>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</si>
  <si>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</si>
  <si>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</si>
  <si>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</si>
  <si>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</si>
  <si>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</si>
  <si>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</si>
  <si>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</si>
  <si>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</si>
  <si>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</si>
  <si>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</si>
  <si>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</si>
  <si>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</si>
  <si>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</si>
  <si>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</si>
  <si>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</si>
  <si>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</si>
  <si>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</si>
  <si>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</si>
  <si>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</si>
  <si>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</si>
  <si>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</si>
  <si>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</si>
  <si>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</si>
  <si>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</si>
  <si>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</si>
  <si>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</si>
  <si>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</si>
  <si>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</si>
  <si>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</si>
  <si>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</si>
  <si>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</si>
  <si>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</si>
  <si>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</si>
  <si>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</si>
  <si>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</si>
  <si>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</si>
  <si>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</si>
  <si>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</si>
  <si>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</si>
  <si>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</si>
  <si>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</si>
  <si>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</si>
  <si>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</si>
  <si>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</si>
  <si>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</si>
  <si>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</si>
  <si>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</si>
  <si>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</si>
  <si>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</si>
  <si>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</si>
  <si>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</si>
  <si>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</si>
  <si>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</si>
  <si>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</si>
  <si>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</si>
  <si>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</si>
  <si>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</si>
  <si>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</si>
  <si>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</si>
  <si>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</si>
  <si>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</si>
  <si>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</si>
  <si>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</si>
  <si>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</si>
  <si>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</si>
  <si>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</si>
  <si>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</si>
  <si>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</si>
  <si>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</si>
  <si>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</si>
  <si>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</si>
  <si>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</si>
  <si>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</si>
  <si>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</si>
  <si>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</si>
  <si>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</si>
  <si>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</si>
  <si>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</si>
  <si>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</si>
  <si>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</si>
  <si>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</si>
  <si>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</si>
  <si>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</si>
  <si>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</si>
  <si>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</si>
  <si>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</si>
  <si>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</si>
  <si>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</si>
  <si>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</si>
  <si>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</si>
  <si>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</si>
  <si>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</si>
  <si>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</si>
  <si>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</si>
  <si>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</si>
  <si>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</si>
  <si>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</si>
  <si>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</si>
  <si>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</si>
  <si>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</si>
  <si>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</si>
  <si>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</si>
  <si>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</si>
  <si>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</si>
  <si>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</si>
  <si>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</si>
  <si>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</si>
  <si>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</si>
  <si>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</si>
  <si>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</si>
  <si>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</si>
  <si>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</si>
  <si>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</si>
  <si>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</si>
  <si>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</si>
  <si>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</si>
  <si>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</si>
  <si>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</si>
  <si>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</si>
  <si>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</si>
  <si>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</si>
  <si>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</si>
  <si>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</si>
  <si>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</si>
  <si>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</si>
  <si>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</si>
  <si>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</si>
  <si>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</si>
  <si>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</si>
  <si>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</si>
  <si>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</si>
  <si>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</si>
  <si>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</si>
  <si>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</si>
  <si>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</si>
  <si>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</si>
  <si>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</si>
  <si>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</si>
  <si>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</si>
  <si>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</si>
  <si>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</si>
  <si>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</si>
  <si>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</si>
  <si>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</si>
  <si>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</si>
  <si>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</si>
  <si>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</si>
  <si>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</si>
  <si>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</si>
  <si>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</si>
  <si>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</si>
  <si>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</si>
  <si>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</si>
  <si>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</si>
  <si>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</si>
  <si>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</si>
  <si>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</si>
  <si>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</si>
  <si>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</si>
  <si>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</si>
  <si>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</si>
  <si>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</si>
  <si>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</si>
  <si>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</si>
  <si>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</si>
  <si>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</si>
  <si>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</si>
  <si>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</si>
  <si>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</si>
  <si>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</si>
  <si>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</si>
  <si>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</si>
  <si>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</si>
  <si>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</si>
  <si>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</si>
  <si>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</si>
  <si>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</si>
  <si>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</si>
  <si>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</si>
  <si>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</si>
  <si>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</si>
  <si>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</si>
  <si>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</si>
  <si>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</si>
  <si>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</si>
  <si>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</si>
  <si>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</si>
  <si>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</si>
  <si>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</si>
  <si>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</si>
  <si>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</si>
  <si>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</si>
  <si>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</si>
  <si>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</si>
  <si>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</si>
  <si>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</si>
  <si>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</si>
  <si>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</si>
  <si>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</si>
  <si>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</si>
  <si>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</si>
  <si>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</si>
  <si>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</si>
  <si>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</si>
  <si>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</si>
  <si>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</si>
  <si>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</si>
  <si>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</si>
  <si>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</si>
  <si>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</si>
  <si>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</si>
  <si>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</si>
  <si>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</si>
  <si>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</si>
  <si>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</si>
  <si>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</si>
  <si>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</si>
  <si>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</si>
  <si>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</si>
  <si>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</si>
  <si>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</si>
  <si>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</si>
  <si>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</si>
  <si>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</si>
  <si>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</si>
  <si>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</si>
  <si>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</si>
  <si>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</si>
  <si>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</si>
  <si>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</si>
  <si>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</si>
  <si>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</si>
  <si>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</si>
  <si>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</si>
  <si>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</si>
  <si>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</si>
  <si>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</si>
  <si>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</si>
  <si>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</si>
  <si>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</si>
  <si>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</si>
  <si>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</si>
  <si>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</si>
  <si>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</si>
  <si>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</si>
  <si>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</si>
  <si>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</si>
  <si>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</si>
  <si>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</si>
  <si>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</si>
  <si>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</si>
  <si>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</si>
  <si>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</si>
  <si>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</si>
  <si>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</si>
  <si>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</si>
  <si>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</si>
  <si>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</si>
  <si>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</si>
  <si>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</si>
  <si>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</si>
  <si>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</si>
  <si>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</si>
  <si>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</si>
  <si>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</si>
  <si>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</si>
  <si>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</si>
  <si>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</si>
  <si>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</si>
  <si>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</si>
  <si>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</si>
  <si>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</si>
  <si>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</si>
  <si>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</si>
  <si>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</si>
  <si>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</si>
  <si>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</si>
  <si>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</si>
  <si>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</si>
  <si>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</si>
  <si>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</si>
  <si>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</si>
  <si>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</si>
  <si>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</si>
  <si>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</si>
  <si>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</si>
  <si>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</si>
  <si>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</si>
  <si>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</si>
  <si>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</si>
  <si>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</si>
  <si>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</si>
  <si>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</si>
  <si>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</si>
  <si>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</si>
  <si>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</si>
  <si>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</si>
  <si>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</si>
  <si>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</si>
  <si>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</si>
  <si>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</si>
  <si>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</si>
  <si>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</si>
  <si>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</si>
  <si>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</si>
  <si>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</si>
  <si>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</si>
  <si>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</si>
  <si>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</si>
  <si>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</si>
  <si>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</si>
  <si>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</si>
  <si>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</si>
  <si>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</si>
  <si>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</si>
  <si>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</si>
  <si>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</si>
  <si>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</si>
  <si>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</si>
  <si>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</si>
  <si>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</si>
  <si>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</si>
  <si>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</si>
  <si>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</si>
  <si>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</si>
  <si>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</si>
  <si>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</si>
  <si>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</si>
  <si>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</si>
  <si>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</si>
  <si>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</si>
  <si>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</si>
  <si>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</si>
  <si>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</si>
  <si>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</si>
  <si>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</si>
  <si>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</si>
  <si>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</si>
  <si>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</si>
  <si>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</si>
  <si>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</si>
  <si>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</si>
  <si>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</si>
  <si>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</si>
  <si>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</si>
  <si>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</si>
  <si>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</si>
  <si>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</si>
  <si>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</si>
  <si>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</si>
  <si>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</si>
  <si>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</si>
  <si>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</si>
  <si>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</si>
  <si>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</si>
  <si>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</si>
  <si>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</si>
  <si>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</si>
  <si>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</si>
  <si>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</si>
  <si>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</si>
  <si>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</si>
  <si>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</si>
  <si>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</si>
  <si>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</si>
  <si>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</si>
  <si>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</si>
  <si>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</si>
  <si>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</si>
  <si>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</si>
  <si>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</si>
  <si>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</si>
  <si>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</si>
  <si>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</si>
  <si>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</si>
  <si>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</si>
  <si>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</si>
  <si>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</si>
  <si>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</si>
  <si>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</si>
  <si>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</si>
  <si>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</si>
  <si>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</si>
  <si>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</si>
  <si>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</si>
  <si>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</si>
  <si>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</si>
  <si>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</si>
  <si>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</si>
  <si>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</si>
  <si>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</si>
  <si>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</si>
  <si>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</si>
  <si>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</si>
  <si>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</si>
  <si>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</si>
  <si>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</si>
  <si>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</si>
  <si>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</si>
  <si>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</si>
  <si>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</si>
  <si>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</si>
  <si>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</si>
  <si>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</si>
  <si>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</si>
  <si>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</si>
  <si>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</si>
  <si>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</si>
  <si>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</si>
  <si>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</si>
  <si>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</si>
  <si>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</si>
  <si>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</si>
  <si>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</si>
  <si>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</si>
  <si>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</si>
  <si>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</si>
  <si>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</si>
  <si>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</si>
  <si>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</si>
  <si>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</si>
  <si>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</si>
  <si>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</si>
  <si>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</si>
  <si>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</si>
  <si>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</si>
  <si>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</si>
  <si>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</si>
  <si>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</si>
  <si>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</si>
  <si>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</si>
  <si>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</si>
  <si>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</si>
  <si>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</si>
  <si>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</si>
  <si>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</si>
  <si>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</si>
  <si>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</si>
  <si>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</si>
  <si>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</si>
  <si>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</si>
  <si>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</si>
  <si>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</si>
  <si>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</si>
  <si>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</si>
  <si>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</si>
  <si>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</si>
  <si>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</si>
  <si>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</si>
  <si>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</si>
  <si>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</si>
  <si>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</si>
  <si>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</si>
  <si>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</si>
  <si>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</si>
  <si>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</si>
  <si>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</si>
  <si>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</si>
  <si>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</si>
  <si>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</si>
  <si>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</si>
  <si>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</si>
  <si>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</si>
  <si>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</si>
  <si>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</si>
  <si>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</si>
  <si>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</si>
  <si>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</si>
  <si>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</si>
  <si>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</si>
  <si>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</si>
  <si>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</si>
  <si>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</si>
  <si>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</si>
  <si>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</si>
  <si>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</si>
  <si>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</si>
  <si>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</si>
  <si>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</si>
  <si>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</si>
  <si>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</si>
  <si>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</si>
  <si>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</si>
  <si>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</si>
  <si>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</si>
  <si>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</si>
  <si>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</si>
  <si>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</si>
  <si>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</si>
  <si>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</si>
  <si>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</si>
  <si>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</si>
  <si>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</si>
  <si>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</si>
  <si>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</si>
  <si>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</si>
  <si>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</si>
  <si>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</si>
  <si>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</si>
  <si>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</si>
  <si>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</si>
  <si>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</si>
  <si>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</si>
  <si>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</si>
  <si>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</si>
  <si>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</si>
  <si>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</si>
  <si>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</si>
  <si>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</si>
  <si>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</si>
  <si>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</si>
  <si>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</si>
  <si>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</si>
  <si>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</si>
  <si>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</si>
  <si>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</si>
  <si>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</si>
  <si>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</si>
  <si>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</si>
  <si>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</si>
  <si>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</si>
  <si>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</si>
  <si>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</si>
  <si>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</si>
  <si>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</si>
  <si>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</si>
  <si>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</si>
  <si>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</si>
  <si>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</si>
  <si>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</si>
  <si>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</si>
  <si>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</si>
  <si>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</si>
  <si>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</si>
  <si>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</si>
  <si>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</si>
  <si>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</si>
  <si>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</si>
  <si>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</si>
  <si>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</si>
  <si>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</si>
  <si>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</si>
  <si>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</si>
  <si>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</si>
  <si>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</si>
  <si>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</si>
  <si>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</si>
  <si>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</si>
  <si>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</si>
  <si>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</si>
  <si>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</si>
  <si>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</si>
  <si>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</si>
  <si>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</si>
  <si>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</si>
  <si>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</si>
  <si>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</si>
  <si>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</si>
  <si>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</si>
  <si>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</si>
  <si>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</si>
  <si>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</si>
  <si>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</si>
  <si>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</si>
  <si>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</si>
  <si>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</si>
  <si>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</si>
  <si>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</si>
  <si>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</si>
  <si>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</si>
  <si>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</si>
  <si>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</si>
  <si>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</si>
  <si>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</si>
  <si>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</si>
  <si>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</si>
  <si>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</si>
  <si>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</si>
  <si>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</si>
  <si>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</si>
  <si>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</si>
  <si>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</si>
  <si>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</si>
  <si>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</si>
  <si>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</si>
  <si>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</si>
  <si>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</si>
  <si>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</si>
  <si>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</si>
  <si>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</si>
  <si>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</si>
  <si>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</si>
  <si>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</si>
  <si>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</si>
  <si>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</si>
  <si>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</si>
  <si>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</si>
  <si>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</si>
  <si>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</si>
  <si>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</si>
  <si>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</si>
  <si>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</si>
  <si>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</si>
  <si>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</si>
  <si>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</si>
  <si>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</si>
  <si>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</si>
  <si>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</si>
  <si>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</si>
  <si>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</si>
  <si>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</si>
  <si>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</si>
  <si>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</si>
  <si>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</si>
  <si>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</si>
  <si>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</si>
  <si>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</si>
  <si>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</si>
  <si>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</si>
  <si>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</si>
  <si>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</si>
  <si>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</si>
  <si>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</si>
  <si>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</si>
  <si>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</si>
  <si>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</si>
  <si>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</si>
  <si>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</si>
  <si>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</si>
  <si>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</si>
  <si>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</si>
  <si>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</si>
  <si>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</si>
  <si>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</si>
  <si>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</si>
  <si>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</si>
  <si>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</si>
  <si>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</si>
  <si>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</si>
  <si>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</si>
  <si>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</si>
  <si>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</si>
  <si>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</si>
  <si>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</si>
  <si>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</si>
  <si>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</si>
  <si>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</si>
  <si>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</si>
  <si>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</si>
  <si>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</si>
  <si>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</si>
  <si>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</si>
  <si>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</si>
  <si>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</si>
  <si>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</si>
  <si>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</si>
  <si>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</si>
  <si>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</si>
  <si>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</si>
  <si>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</si>
  <si>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</si>
  <si>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</si>
  <si>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</si>
  <si>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</si>
  <si>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</si>
  <si>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</si>
  <si>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</si>
  <si>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</si>
  <si>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</si>
  <si>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</si>
  <si>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</si>
  <si>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</si>
  <si>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</si>
  <si>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</si>
  <si>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</si>
  <si>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</si>
  <si>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</si>
  <si>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</si>
  <si>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</si>
  <si>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</si>
  <si>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</si>
  <si>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</si>
  <si>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</si>
  <si>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</si>
  <si>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</si>
  <si>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</si>
  <si>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</si>
  <si>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</si>
  <si>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</si>
  <si>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</si>
  <si>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</si>
  <si>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</si>
  <si>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</si>
  <si>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</si>
  <si>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</si>
  <si>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</si>
  <si>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</si>
  <si>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</si>
  <si>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</si>
  <si>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</si>
  <si>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</si>
  <si>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</si>
  <si>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</si>
  <si>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</si>
  <si>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</si>
  <si>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</si>
  <si>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</si>
  <si>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</si>
  <si>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</si>
  <si>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</si>
  <si>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</si>
  <si>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</si>
  <si>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</si>
  <si>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</si>
  <si>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</si>
  <si>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</si>
  <si>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</si>
  <si>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</si>
  <si>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</si>
  <si>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</si>
  <si>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</si>
  <si>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</si>
  <si>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</si>
  <si>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</si>
  <si>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</si>
  <si>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</si>
  <si>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</si>
  <si>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</si>
  <si>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</si>
  <si>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</si>
  <si>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</si>
  <si>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</si>
  <si>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</si>
  <si>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</si>
  <si>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</si>
  <si>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</si>
  <si>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</si>
  <si>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</si>
  <si>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</si>
  <si>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</si>
  <si>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</si>
  <si>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</si>
  <si>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</si>
  <si>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</si>
  <si>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</si>
  <si>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</si>
  <si>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</si>
  <si>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</si>
  <si>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</si>
  <si>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</si>
  <si>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</si>
  <si>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</si>
  <si>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</si>
  <si>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</si>
  <si>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</si>
  <si>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</si>
  <si>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</si>
  <si>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</si>
  <si>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</si>
  <si>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</si>
  <si>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</si>
  <si>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</si>
  <si>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</si>
  <si>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</si>
  <si>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</si>
  <si>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</si>
  <si>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</si>
  <si>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</si>
  <si>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</si>
  <si>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</si>
  <si>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</si>
  <si>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</si>
  <si>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</si>
  <si>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</si>
  <si>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</si>
  <si>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</si>
  <si>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</si>
  <si>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</si>
  <si>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</si>
  <si>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</si>
  <si>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</si>
  <si>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</si>
  <si>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</si>
  <si>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</si>
  <si>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</si>
  <si>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</si>
  <si>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</si>
  <si>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</si>
  <si>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</si>
  <si>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</si>
  <si>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</si>
  <si>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</si>
  <si>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</si>
  <si>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</si>
  <si>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</si>
  <si>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</si>
  <si>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</si>
  <si>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</si>
  <si>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</si>
  <si>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</si>
  <si>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</si>
  <si>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</si>
  <si>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</si>
  <si>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</si>
  <si>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</si>
  <si>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</si>
  <si>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</si>
  <si>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</si>
  <si>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</si>
  <si>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</si>
  <si>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</si>
  <si>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</si>
  <si>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</si>
  <si>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</si>
  <si>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</si>
  <si>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</si>
  <si>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</si>
  <si>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</si>
  <si>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</si>
  <si>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</si>
  <si>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</si>
  <si>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</si>
  <si>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</si>
  <si>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</si>
  <si>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</si>
  <si>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</si>
  <si>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</si>
  <si>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</si>
  <si>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</si>
  <si>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</si>
  <si>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</si>
  <si>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</si>
  <si>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</si>
  <si>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</si>
  <si>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</si>
  <si>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</si>
  <si>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</si>
  <si>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</si>
  <si>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</si>
  <si>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</si>
  <si>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</si>
  <si>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</si>
  <si>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</si>
  <si>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</si>
  <si>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</si>
  <si>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</si>
  <si>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</si>
  <si>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</si>
  <si>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</si>
  <si>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</si>
  <si>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</si>
  <si>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</si>
  <si>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</si>
  <si>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</si>
  <si>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</si>
  <si>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</si>
  <si>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</si>
  <si>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</si>
  <si>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</si>
  <si>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</si>
  <si>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</si>
  <si>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</si>
  <si>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</si>
  <si>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</si>
  <si>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</si>
  <si>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</si>
  <si>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</si>
  <si>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</si>
  <si>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</si>
  <si>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</si>
  <si>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</si>
  <si>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</si>
  <si>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</si>
  <si>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</si>
  <si>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</si>
  <si>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</si>
  <si>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</si>
  <si>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</si>
  <si>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</si>
  <si>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</si>
  <si>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</si>
  <si>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</si>
  <si>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</si>
  <si>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</si>
  <si>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</si>
  <si>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</si>
  <si>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</si>
  <si>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</si>
  <si>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</si>
  <si>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</si>
  <si>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</si>
  <si>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</si>
  <si>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</si>
  <si>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</si>
  <si>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</si>
  <si>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</si>
  <si>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</si>
  <si>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</si>
  <si>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</si>
  <si>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</si>
  <si>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</si>
  <si>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</si>
  <si>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</si>
  <si>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</si>
  <si>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</si>
  <si>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</si>
  <si>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</si>
  <si>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</si>
  <si>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</si>
  <si>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</si>
  <si>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</si>
  <si>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</si>
  <si>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</si>
  <si>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</si>
  <si>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</si>
  <si>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</si>
  <si>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</si>
  <si>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</si>
  <si>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</si>
  <si>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</si>
  <si>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</si>
  <si>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</si>
  <si>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</si>
  <si>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</si>
  <si>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</si>
  <si>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</si>
  <si>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</si>
  <si>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</si>
  <si>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</si>
  <si>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</si>
  <si>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</si>
  <si>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</si>
  <si>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</si>
  <si>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</si>
  <si>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</si>
  <si>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</si>
  <si>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</si>
  <si>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</si>
  <si>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</si>
  <si>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</si>
  <si>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</si>
  <si>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</si>
  <si>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</si>
  <si>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</si>
  <si>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</si>
  <si>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</si>
  <si>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</si>
  <si>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</si>
  <si>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</si>
  <si>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</si>
  <si>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</si>
  <si>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</si>
  <si>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</si>
  <si>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</si>
  <si>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</si>
  <si>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</si>
  <si>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</si>
  <si>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</si>
  <si>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</si>
  <si>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</si>
  <si>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</si>
  <si>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</si>
  <si>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</si>
  <si>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</si>
  <si>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</si>
  <si>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</si>
  <si>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</si>
  <si>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</si>
  <si>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</si>
  <si>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</si>
  <si>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</si>
  <si>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</si>
  <si>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</si>
  <si>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</si>
  <si>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</si>
  <si>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</si>
  <si>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</si>
  <si>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</si>
  <si>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</si>
  <si>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</si>
  <si>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</si>
  <si>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</si>
  <si>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</si>
  <si>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</si>
  <si>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</si>
  <si>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</si>
  <si>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</si>
  <si>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</si>
  <si>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</si>
  <si>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</si>
  <si>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</si>
  <si>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</si>
  <si>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</si>
  <si>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</si>
  <si>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</si>
  <si>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</si>
  <si>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</si>
  <si>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</si>
  <si>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</si>
  <si>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</si>
  <si>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</si>
  <si>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</si>
  <si>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</si>
  <si>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</si>
  <si>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</si>
  <si>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</si>
  <si>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</si>
  <si>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</si>
  <si>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</si>
  <si>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</si>
  <si>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</si>
  <si>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</si>
  <si>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</si>
  <si>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</si>
  <si>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</si>
  <si>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</si>
  <si>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</si>
  <si>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</si>
  <si>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</si>
  <si>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</si>
  <si>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</si>
  <si>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</si>
  <si>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</si>
  <si>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</si>
  <si>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</si>
  <si>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</si>
  <si>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</si>
  <si>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</si>
  <si>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</si>
  <si>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</si>
  <si>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</si>
  <si>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</si>
  <si>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</si>
  <si>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</si>
  <si>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</si>
  <si>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</si>
  <si>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</si>
  <si>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</si>
  <si>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</si>
  <si>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</si>
  <si>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</si>
  <si>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</si>
  <si>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</si>
  <si>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</si>
  <si>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</si>
  <si>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</si>
  <si>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</si>
  <si>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</si>
  <si>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</si>
  <si>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</si>
  <si>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</si>
  <si>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</si>
  <si>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</si>
  <si>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</si>
  <si>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</si>
  <si>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</si>
  <si>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</si>
  <si>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</si>
  <si>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</si>
  <si>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</si>
  <si>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</si>
  <si>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</si>
  <si>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</si>
  <si>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</si>
  <si>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</si>
  <si>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</si>
  <si>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</si>
  <si>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</si>
  <si>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</si>
  <si>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</si>
  <si>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</si>
  <si>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</si>
  <si>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</si>
  <si>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</si>
  <si>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</si>
  <si>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</si>
  <si>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</si>
  <si>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</si>
  <si>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</si>
  <si>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</si>
  <si>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</si>
  <si>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</si>
  <si>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</si>
  <si>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</si>
  <si>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</si>
  <si>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</si>
  <si>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</si>
  <si>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</si>
  <si>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</si>
  <si>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</si>
  <si>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</si>
  <si>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</si>
  <si>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</si>
  <si>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</si>
  <si>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</si>
  <si>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</si>
  <si>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</si>
  <si>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</si>
  <si>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</si>
  <si>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</si>
  <si>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</si>
  <si>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</si>
  <si>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</si>
  <si>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</si>
  <si>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</si>
  <si>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</si>
  <si>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</si>
  <si>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</si>
  <si>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</si>
  <si>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</si>
  <si>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</si>
  <si>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</si>
  <si>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</si>
  <si>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</si>
  <si>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</si>
  <si>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</si>
  <si>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</si>
  <si>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</si>
  <si>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</si>
  <si>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</si>
  <si>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</si>
  <si>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</si>
  <si>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</si>
  <si>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</si>
  <si>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</si>
  <si>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</si>
  <si>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</si>
  <si>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</si>
  <si>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</si>
  <si>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</si>
  <si>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</si>
  <si>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</si>
  <si>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</si>
  <si>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</si>
  <si>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</si>
  <si>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</si>
  <si>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</si>
  <si>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</si>
  <si>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</si>
  <si>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</si>
  <si>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</si>
  <si>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</si>
  <si>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</si>
  <si>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</si>
  <si>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</si>
  <si>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</si>
  <si>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</si>
  <si>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</si>
  <si>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</si>
  <si>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</si>
  <si>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</si>
  <si>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</si>
  <si>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</si>
  <si>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</si>
  <si>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</si>
  <si>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</si>
  <si>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</si>
  <si>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</si>
  <si>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</si>
  <si>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</si>
  <si>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</si>
  <si>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</si>
  <si>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</si>
  <si>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</si>
  <si>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</si>
  <si>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</si>
  <si>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</si>
  <si>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</si>
  <si>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</si>
  <si>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</si>
  <si>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</si>
  <si>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</si>
  <si>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</si>
  <si>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</si>
  <si>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</si>
  <si>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</si>
  <si>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</si>
  <si>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</si>
  <si>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</si>
  <si>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</si>
  <si>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</si>
  <si>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</si>
  <si>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</si>
  <si>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</si>
  <si>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</si>
  <si>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</si>
  <si>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</si>
  <si>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</si>
  <si>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</si>
  <si>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</si>
  <si>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</si>
  <si>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</si>
  <si>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</si>
  <si>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</si>
  <si>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</si>
  <si>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</si>
  <si>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</si>
  <si>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</si>
  <si>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</si>
  <si>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</si>
  <si>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</si>
  <si>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</si>
  <si>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</si>
  <si>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</si>
  <si>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</si>
  <si>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</si>
  <si>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</si>
  <si>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</si>
  <si>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</si>
  <si>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</si>
  <si>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</si>
  <si>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</si>
  <si>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</si>
  <si>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</si>
  <si>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</si>
  <si>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</si>
  <si>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</si>
  <si>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</si>
  <si>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</si>
  <si>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</si>
  <si>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</si>
  <si>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</si>
  <si>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</si>
  <si>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</si>
  <si>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</si>
  <si>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</si>
  <si>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</si>
  <si>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</si>
  <si>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</si>
  <si>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</si>
  <si>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</si>
  <si>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</si>
  <si>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</si>
  <si>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</si>
  <si>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</si>
  <si>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</si>
  <si>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</si>
  <si>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</si>
  <si>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</si>
  <si>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</si>
  <si>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</si>
  <si>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</si>
  <si>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</si>
  <si>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</si>
  <si>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</si>
  <si>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</si>
  <si>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</si>
  <si>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</si>
  <si>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</si>
  <si>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</si>
  <si>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</si>
  <si>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</si>
  <si>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</si>
  <si>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</si>
  <si>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</si>
  <si>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</si>
  <si>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</si>
  <si>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</si>
  <si>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</si>
  <si>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</si>
  <si>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</si>
  <si>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</si>
  <si>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</si>
  <si>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</si>
  <si>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</si>
  <si>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</si>
  <si>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</si>
  <si>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</si>
  <si>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</si>
  <si>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</si>
  <si>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</si>
  <si>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</si>
  <si>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</si>
  <si>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</si>
  <si>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</si>
  <si>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</si>
  <si>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</si>
  <si>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</si>
  <si>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</si>
  <si>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</si>
  <si>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</si>
  <si>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</si>
  <si>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</si>
  <si>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</si>
  <si>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</si>
  <si>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</si>
  <si>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</si>
  <si>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</si>
  <si>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</si>
  <si>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</si>
  <si>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</si>
  <si>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</si>
  <si>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</si>
  <si>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</si>
  <si>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</si>
  <si>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</si>
  <si>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</si>
  <si>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</si>
  <si>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</si>
  <si>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</si>
  <si>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</si>
  <si>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</si>
  <si>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</si>
  <si>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</si>
  <si>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</si>
  <si>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</si>
  <si>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</si>
  <si>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</si>
  <si>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</si>
  <si>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</si>
  <si>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</si>
  <si>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</si>
  <si>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</si>
  <si>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</si>
  <si>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</si>
  <si>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</si>
  <si>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</si>
  <si>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</si>
  <si>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</si>
  <si>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</si>
  <si>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</si>
  <si>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</si>
  <si>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</si>
  <si>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</si>
  <si>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</si>
  <si>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</si>
  <si>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</si>
  <si>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</si>
  <si>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</si>
  <si>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</si>
  <si>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</si>
  <si>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</si>
  <si>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</si>
  <si>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</si>
  <si>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</si>
  <si>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</si>
  <si>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</si>
  <si>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</si>
  <si>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</si>
  <si>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</si>
  <si>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</si>
  <si>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</si>
  <si>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</si>
  <si>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</si>
  <si>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</si>
  <si>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</si>
  <si>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</si>
  <si>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</si>
  <si>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</si>
  <si>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</si>
  <si>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</si>
  <si>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</si>
  <si>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</si>
  <si>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</si>
  <si>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</si>
  <si>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</si>
  <si>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</si>
  <si>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</si>
  <si>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</si>
  <si>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</si>
  <si>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</si>
  <si>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</si>
  <si>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</si>
  <si>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</si>
  <si>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</si>
  <si>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</si>
  <si>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</si>
  <si>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</si>
  <si>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</si>
  <si>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</si>
  <si>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</si>
  <si>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</si>
  <si>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</si>
  <si>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</si>
  <si>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</si>
  <si>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</si>
  <si>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</si>
  <si>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</si>
  <si>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</si>
  <si>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</si>
  <si>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</si>
  <si>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</si>
  <si>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</si>
  <si>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</si>
  <si>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</si>
  <si>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</si>
  <si>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</si>
  <si>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</si>
  <si>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</si>
  <si>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</si>
  <si>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</si>
  <si>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</si>
  <si>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</si>
  <si>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</si>
  <si>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</si>
  <si>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</si>
  <si>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</si>
  <si>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</si>
  <si>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</si>
  <si>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</si>
  <si>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</si>
  <si>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</si>
  <si>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</si>
  <si>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</si>
  <si>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</si>
  <si>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</si>
  <si>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</si>
  <si>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</si>
  <si>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</si>
  <si>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</si>
  <si>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</si>
  <si>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</si>
  <si>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</si>
  <si>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</si>
  <si>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</si>
  <si>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</si>
  <si>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</si>
  <si>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</si>
  <si>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</si>
  <si>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</si>
  <si>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</si>
  <si>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</si>
  <si>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</si>
  <si>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</si>
  <si>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</si>
  <si>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</si>
  <si>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</si>
  <si>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</si>
  <si>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</si>
  <si>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</si>
  <si>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</si>
  <si>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</si>
  <si>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</si>
  <si>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</si>
  <si>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</si>
  <si>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</si>
  <si>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</si>
  <si>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</si>
  <si>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</si>
  <si>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</si>
  <si>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</si>
  <si>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</si>
  <si>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</si>
  <si>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</si>
  <si>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</si>
  <si>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</si>
  <si>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</si>
  <si>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</si>
  <si>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</si>
  <si>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</si>
  <si>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</si>
  <si>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</si>
  <si>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</si>
  <si>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</si>
  <si>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</si>
  <si>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</si>
  <si>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</si>
  <si>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</si>
  <si>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</si>
  <si>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</si>
  <si>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</si>
  <si>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</si>
  <si>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</si>
  <si>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</si>
  <si>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</si>
  <si>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</si>
  <si>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</si>
  <si>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</si>
  <si>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</si>
  <si>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</si>
  <si>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</si>
  <si>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</si>
  <si>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</si>
  <si>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</si>
  <si>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</si>
  <si>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</si>
  <si>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</si>
  <si>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</si>
  <si>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</si>
  <si>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</si>
  <si>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</si>
  <si>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</si>
  <si>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</si>
  <si>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</si>
  <si>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</si>
  <si>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</si>
  <si>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</si>
  <si>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</si>
  <si>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</si>
  <si>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</si>
  <si>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</si>
  <si>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</si>
  <si>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</si>
  <si>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</si>
  <si>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</si>
  <si>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</si>
  <si>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</si>
  <si>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</si>
  <si>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</si>
  <si>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</si>
  <si>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</si>
  <si>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</si>
  <si>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</si>
  <si>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</si>
  <si>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</si>
  <si>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</si>
  <si>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</si>
  <si>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</si>
  <si>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</si>
  <si>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</si>
  <si>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</si>
  <si>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</si>
  <si>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</si>
  <si>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</si>
  <si>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</si>
  <si>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</si>
  <si>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</si>
  <si>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</si>
  <si>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</si>
  <si>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</si>
  <si>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</si>
  <si>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</si>
  <si>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</si>
  <si>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</si>
  <si>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</si>
  <si>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</si>
  <si>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</si>
  <si>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</si>
  <si>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</si>
  <si>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</si>
  <si>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</si>
  <si>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</si>
  <si>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</si>
  <si>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</si>
  <si>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</si>
  <si>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</si>
  <si>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</si>
  <si>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</si>
  <si>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</si>
  <si>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</si>
  <si>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</si>
  <si>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</si>
  <si>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</si>
  <si>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</si>
  <si>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</si>
  <si>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</si>
  <si>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</si>
  <si>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</si>
  <si>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</si>
  <si>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</si>
  <si>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</si>
  <si>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</si>
  <si>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</si>
  <si>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</si>
  <si>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</si>
  <si>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</si>
  <si>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</si>
  <si>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</si>
  <si>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</si>
  <si>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</si>
  <si>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</si>
  <si>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</si>
  <si>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</si>
  <si>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</si>
  <si>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</si>
  <si>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</si>
  <si>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</si>
  <si>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</si>
  <si>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</si>
  <si>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</si>
  <si>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</si>
  <si>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</si>
  <si>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</si>
  <si>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</si>
  <si>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</si>
  <si>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</si>
  <si>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</si>
  <si>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</si>
  <si>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</si>
  <si>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</si>
  <si>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</si>
  <si>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</si>
  <si>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</si>
  <si>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</si>
  <si>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</si>
  <si>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</si>
  <si>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</si>
  <si>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</si>
  <si>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</si>
  <si>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</si>
  <si>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</si>
  <si>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</si>
  <si>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</si>
  <si>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</si>
  <si>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</si>
  <si>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</si>
  <si>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</si>
  <si>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</si>
  <si>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</si>
  <si>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</si>
  <si>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</si>
  <si>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</si>
  <si>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</si>
  <si>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</si>
  <si>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</si>
  <si>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</si>
  <si>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</si>
  <si>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</si>
  <si>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</si>
  <si>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</si>
  <si>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</si>
  <si>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</si>
  <si>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</si>
  <si>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</si>
  <si>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</si>
  <si>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</si>
  <si>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</si>
  <si>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</si>
  <si>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</si>
  <si>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</si>
  <si>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</si>
  <si>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</si>
  <si>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</si>
  <si>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</si>
  <si>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</si>
  <si>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</si>
  <si>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</si>
  <si>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</si>
  <si>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</si>
  <si>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</si>
  <si>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</si>
  <si>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</si>
  <si>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</si>
  <si>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</si>
  <si>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</si>
  <si>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</si>
  <si>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</si>
  <si>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</si>
  <si>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</si>
  <si>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</si>
  <si>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</si>
  <si>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</si>
  <si>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</si>
  <si>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</si>
  <si>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</si>
  <si>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</si>
  <si>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</si>
  <si>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</si>
  <si>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</si>
  <si>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</si>
  <si>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</si>
  <si>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</si>
  <si>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</si>
  <si>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</si>
  <si>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</si>
  <si>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</si>
  <si>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</si>
  <si>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</si>
  <si>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</si>
  <si>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</si>
  <si>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</si>
  <si>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</si>
  <si>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</si>
  <si>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</si>
  <si>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</si>
  <si>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</si>
  <si>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</si>
  <si>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</si>
  <si>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</si>
  <si>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</si>
  <si>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</si>
  <si>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</si>
  <si>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</si>
  <si>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</si>
  <si>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</si>
  <si>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</si>
  <si>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</si>
  <si>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</si>
  <si>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</si>
  <si>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</si>
  <si>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</si>
  <si>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</si>
  <si>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</si>
  <si>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</si>
  <si>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</si>
  <si>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</si>
  <si>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</si>
  <si>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</si>
  <si>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</si>
  <si>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</si>
  <si>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</si>
  <si>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</si>
  <si>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</si>
  <si>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</si>
  <si>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</si>
  <si>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</si>
  <si>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</si>
  <si>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</si>
  <si>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</si>
  <si>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</si>
  <si>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</si>
  <si>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</si>
  <si>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</si>
  <si>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</si>
  <si>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</si>
  <si>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</si>
  <si>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</si>
  <si>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</si>
  <si>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</si>
  <si>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</si>
  <si>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</si>
  <si>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</si>
  <si>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</si>
  <si>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</si>
  <si>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</si>
  <si>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</si>
  <si>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</si>
  <si>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</si>
  <si>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</si>
  <si>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</si>
  <si>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</si>
  <si>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</si>
  <si>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</si>
  <si>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</si>
  <si>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</si>
  <si>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</si>
  <si>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</si>
  <si>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</si>
  <si>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</si>
  <si>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</si>
  <si>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</si>
  <si>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</si>
  <si>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</si>
  <si>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</si>
  <si>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</si>
  <si>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</si>
  <si>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</si>
  <si>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</si>
  <si>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</si>
  <si>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</si>
  <si>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</si>
  <si>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</si>
  <si>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</si>
  <si>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</si>
  <si>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</si>
  <si>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</si>
  <si>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</si>
  <si>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</si>
  <si>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</si>
  <si>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</si>
  <si>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</si>
  <si>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</si>
  <si>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</si>
  <si>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</si>
  <si>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</si>
  <si>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</si>
  <si>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</si>
  <si>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</si>
  <si>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</si>
  <si>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</si>
  <si>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</si>
  <si>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</si>
  <si>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</si>
  <si>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</si>
  <si>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</si>
  <si>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</si>
  <si>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</si>
  <si>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</si>
  <si>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</si>
  <si>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</si>
  <si>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</si>
  <si>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</si>
  <si>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</si>
  <si>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</si>
  <si>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</si>
  <si>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</si>
  <si>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</si>
  <si>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</si>
  <si>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</si>
  <si>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</si>
  <si>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</si>
  <si>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</si>
  <si>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</si>
  <si>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</si>
  <si>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</si>
  <si>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</si>
  <si>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</si>
  <si>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</si>
  <si>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</si>
  <si>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</si>
  <si>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</si>
  <si>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</si>
  <si>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</si>
  <si>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</si>
  <si>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</si>
  <si>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</si>
  <si>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</si>
  <si>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</si>
  <si>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</si>
  <si>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</si>
  <si>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</si>
  <si>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</si>
  <si>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</si>
  <si>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</si>
  <si>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</si>
  <si>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</si>
  <si>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</si>
  <si>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</si>
  <si>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</si>
  <si>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</si>
  <si>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</si>
  <si>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</si>
  <si>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</si>
  <si>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</si>
  <si>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</si>
  <si>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</si>
  <si>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</si>
  <si>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</si>
  <si>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</si>
  <si>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</si>
  <si>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</si>
  <si>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</si>
  <si>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</si>
  <si>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</si>
  <si>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</si>
  <si>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</si>
  <si>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</si>
  <si>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</si>
  <si>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</si>
  <si>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</si>
  <si>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</si>
  <si>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</si>
  <si>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</si>
  <si>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</si>
  <si>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</si>
  <si>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</si>
  <si>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</si>
  <si>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</si>
  <si>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</si>
  <si>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</si>
  <si>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</si>
  <si>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</si>
  <si>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</si>
  <si>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</si>
  <si>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</si>
  <si>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</si>
  <si>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</si>
  <si>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</si>
  <si>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</si>
  <si>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</si>
  <si>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</si>
  <si>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</si>
  <si>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</si>
  <si>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</si>
  <si>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</si>
  <si>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</si>
  <si>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</si>
  <si>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</si>
  <si>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</si>
  <si>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</si>
  <si>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</si>
  <si>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</si>
  <si>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</si>
  <si>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</si>
  <si>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</si>
  <si>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</si>
  <si>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</si>
  <si>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</si>
  <si>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</si>
  <si>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</si>
  <si>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</si>
  <si>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</si>
  <si>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</si>
  <si>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</si>
  <si>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</si>
  <si>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</si>
  <si>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</si>
  <si>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</si>
  <si>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</si>
  <si>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</si>
  <si>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</si>
  <si>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</si>
  <si>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</si>
  <si>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</si>
  <si>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</si>
  <si>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</si>
  <si>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</si>
  <si>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</si>
  <si>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</si>
  <si>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</si>
  <si>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</si>
  <si>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</si>
  <si>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</si>
  <si>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</si>
  <si>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</si>
  <si>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</si>
  <si>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</si>
  <si>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</si>
  <si>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</si>
  <si>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</si>
  <si>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</si>
  <si>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</si>
  <si>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</si>
  <si>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</si>
  <si>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</si>
  <si>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</si>
  <si>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</si>
  <si>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</si>
  <si>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</si>
  <si>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</si>
  <si>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</si>
  <si>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</si>
  <si>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</si>
  <si>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</si>
  <si>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</si>
  <si>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</si>
  <si>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</si>
  <si>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</si>
  <si>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</si>
  <si>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</si>
  <si>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</si>
  <si>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</si>
  <si>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</si>
  <si>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</si>
  <si>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</si>
  <si>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</si>
  <si>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</si>
  <si>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</si>
  <si>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</si>
  <si>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</si>
  <si>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</si>
  <si>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</si>
  <si>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</si>
  <si>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</si>
  <si>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</si>
  <si>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</si>
  <si>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</si>
  <si>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</si>
  <si>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</si>
  <si>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</si>
  <si>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</si>
  <si>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</si>
  <si>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</si>
  <si>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</si>
  <si>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</si>
  <si>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</si>
  <si>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</si>
  <si>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</si>
  <si>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</si>
  <si>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</si>
  <si>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</si>
  <si>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</si>
  <si>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</si>
  <si>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</si>
  <si>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</si>
  <si>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</si>
  <si>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</si>
  <si>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</si>
  <si>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</si>
  <si>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</si>
  <si>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</si>
  <si>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</si>
  <si>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</si>
  <si>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</si>
  <si>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</si>
  <si>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</si>
  <si>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</si>
  <si>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</si>
  <si>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</si>
  <si>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</si>
  <si>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</si>
  <si>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</si>
  <si>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</si>
  <si>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</si>
  <si>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</si>
  <si>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</si>
  <si>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</si>
  <si>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</si>
  <si>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</si>
  <si>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</si>
  <si>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</si>
  <si>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</si>
  <si>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</si>
  <si>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</si>
  <si>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</si>
  <si>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</si>
  <si>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</si>
  <si>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</si>
  <si>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</si>
  <si>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</si>
  <si>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</si>
  <si>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</si>
  <si>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</si>
  <si>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</si>
  <si>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</si>
  <si>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</si>
  <si>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</si>
  <si>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</si>
  <si>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</si>
  <si>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</si>
  <si>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</si>
  <si>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</si>
  <si>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</si>
  <si>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</si>
  <si>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</si>
  <si>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</si>
  <si>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</si>
  <si>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</si>
  <si>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</si>
  <si>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</si>
  <si>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</si>
  <si>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</si>
  <si>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</si>
  <si>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</si>
  <si>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</si>
  <si>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</si>
  <si>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</si>
  <si>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</si>
  <si>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</si>
  <si>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</si>
  <si>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</si>
  <si>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</si>
  <si>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</si>
  <si>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</si>
  <si>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</si>
  <si>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</si>
  <si>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</si>
  <si>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</si>
  <si>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</si>
  <si>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</si>
  <si>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</si>
  <si>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</si>
  <si>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</si>
  <si>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</si>
  <si>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</si>
  <si>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</si>
  <si>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</si>
  <si>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</si>
  <si>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</si>
  <si>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</si>
  <si>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</si>
  <si>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</si>
  <si>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</si>
  <si>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</si>
  <si>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</si>
  <si>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</si>
  <si>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</si>
  <si>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</si>
  <si>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</si>
  <si>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</si>
  <si>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</si>
  <si>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</si>
  <si>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</si>
  <si>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</si>
  <si>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</si>
  <si>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</si>
  <si>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</si>
  <si>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</si>
  <si>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</si>
  <si>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</si>
  <si>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</si>
  <si>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</si>
  <si>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</si>
  <si>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</si>
  <si>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</si>
  <si>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</si>
  <si>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</si>
  <si>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</si>
  <si>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</si>
  <si>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</si>
  <si>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</si>
  <si>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</si>
  <si>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</si>
  <si>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</si>
  <si>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</si>
  <si>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</si>
  <si>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</si>
  <si>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</si>
  <si>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</si>
  <si>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</si>
  <si>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</si>
  <si>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</si>
  <si>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</si>
  <si>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</si>
  <si>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</si>
  <si>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</si>
  <si>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</si>
  <si>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</si>
  <si>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</si>
  <si>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</si>
  <si>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</si>
  <si>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</si>
  <si>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</si>
  <si>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</si>
  <si>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</si>
  <si>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</si>
  <si>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</si>
  <si>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</si>
  <si>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</si>
  <si>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</si>
  <si>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</si>
  <si>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</si>
  <si>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</si>
  <si>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</si>
  <si>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</si>
  <si>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</si>
  <si>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</si>
  <si>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</si>
  <si>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</si>
  <si>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</si>
  <si>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</si>
  <si>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</si>
  <si>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</si>
  <si>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</si>
  <si>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</si>
  <si>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</si>
  <si>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</si>
  <si>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</si>
  <si>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</si>
  <si>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</si>
  <si>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</si>
  <si>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</si>
  <si>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</si>
  <si>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</si>
  <si>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</si>
  <si>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</si>
  <si>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</si>
  <si>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</si>
  <si>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</si>
  <si>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</si>
  <si>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</si>
  <si>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</si>
  <si>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</si>
  <si>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</si>
  <si>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</si>
  <si>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</si>
  <si>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</si>
  <si>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</si>
  <si>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</si>
  <si>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</si>
  <si>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</si>
  <si>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</si>
  <si>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</si>
  <si>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</si>
  <si>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</si>
  <si>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</si>
  <si>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</si>
  <si>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</si>
  <si>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</si>
  <si>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</si>
  <si>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</si>
  <si>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</si>
  <si>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</si>
  <si>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</si>
  <si>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</si>
  <si>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</si>
  <si>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</si>
  <si>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</si>
  <si>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</si>
  <si>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</si>
  <si>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</si>
  <si>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</si>
  <si>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</si>
  <si>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</si>
  <si>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</si>
  <si>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</si>
  <si>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</si>
  <si>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</si>
  <si>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</si>
  <si>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</si>
  <si>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</si>
  <si>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</si>
  <si>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</si>
  <si>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</si>
  <si>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</si>
  <si>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</si>
  <si>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</si>
  <si>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</si>
  <si>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</si>
  <si>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</si>
  <si>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</si>
  <si>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</si>
  <si>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</si>
  <si>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</si>
  <si>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</si>
  <si>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</si>
  <si>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</si>
  <si>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</si>
  <si>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</si>
  <si>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</si>
  <si>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</si>
  <si>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</si>
  <si>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</si>
  <si>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</si>
  <si>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</si>
  <si>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</si>
  <si>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</si>
  <si>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</si>
  <si>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</si>
  <si>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</si>
  <si>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</si>
  <si>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</si>
  <si>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</si>
  <si>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</si>
  <si>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</si>
  <si>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</si>
  <si>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</si>
  <si>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</si>
  <si>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</si>
  <si>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</si>
  <si>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</si>
  <si>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</si>
  <si>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</si>
  <si>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</si>
  <si>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</si>
  <si>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</si>
  <si>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</si>
  <si>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</si>
  <si>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</si>
  <si>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</si>
  <si>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</si>
  <si>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</si>
  <si>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</si>
  <si>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</si>
  <si>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</si>
  <si>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</si>
  <si>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</si>
  <si>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</si>
  <si>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</si>
  <si>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</si>
  <si>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</si>
  <si>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</si>
  <si>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</si>
  <si>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</si>
  <si>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</si>
  <si>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</si>
  <si>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</si>
  <si>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</si>
  <si>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</si>
  <si>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</si>
  <si>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</si>
  <si>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</si>
  <si>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</si>
  <si>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</si>
  <si>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</si>
  <si>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</si>
  <si>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</si>
  <si>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</si>
  <si>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</si>
  <si>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</si>
  <si>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</si>
  <si>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</si>
  <si>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</si>
  <si>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</si>
  <si>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</si>
  <si>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</si>
  <si>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</si>
  <si>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</si>
  <si>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</si>
  <si>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</si>
  <si>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</si>
  <si>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</si>
  <si>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</si>
  <si>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</si>
  <si>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</si>
  <si>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</si>
  <si>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</si>
  <si>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</si>
  <si>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</si>
  <si>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</si>
  <si>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</si>
  <si>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</si>
  <si>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</si>
  <si>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</si>
  <si>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</si>
  <si>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</si>
  <si>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</si>
  <si>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</si>
  <si>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</si>
  <si>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</si>
  <si>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</si>
  <si>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</si>
  <si>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</si>
  <si>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</si>
  <si>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</si>
  <si>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</si>
  <si>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</si>
  <si>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</si>
  <si>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</si>
  <si>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</si>
  <si>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</si>
  <si>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</si>
  <si>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</si>
  <si>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</si>
  <si>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</si>
  <si>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</si>
  <si>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</si>
  <si>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</si>
  <si>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</si>
  <si>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</si>
  <si>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</si>
  <si>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</si>
  <si>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</si>
  <si>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</si>
  <si>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</si>
  <si>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</si>
  <si>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</si>
  <si>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</si>
  <si>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</si>
  <si>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</si>
  <si>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</si>
  <si>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</si>
  <si>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</si>
  <si>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</si>
  <si>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</si>
  <si>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</si>
  <si>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</si>
  <si>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</si>
  <si>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</si>
  <si>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</si>
  <si>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</si>
  <si>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</si>
  <si>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</si>
  <si>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</si>
  <si>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</si>
  <si>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</si>
  <si>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</si>
  <si>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</si>
  <si>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</si>
  <si>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</si>
  <si>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</si>
  <si>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</si>
  <si>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</si>
  <si>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</si>
  <si>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</si>
  <si>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</si>
  <si>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</si>
  <si>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</si>
  <si>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</si>
  <si>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</si>
  <si>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</si>
  <si>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</si>
  <si>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</si>
  <si>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</si>
  <si>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</si>
  <si>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</si>
  <si>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</si>
  <si>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</si>
  <si>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</si>
  <si>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</si>
  <si>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</si>
  <si>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</si>
  <si>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</si>
  <si>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</si>
  <si>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</si>
  <si>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</si>
  <si>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</si>
  <si>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</si>
  <si>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</si>
  <si>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</si>
  <si>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</si>
  <si>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</si>
  <si>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</si>
  <si>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</si>
  <si>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</si>
  <si>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</si>
  <si>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</si>
  <si>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</si>
  <si>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</si>
  <si>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</si>
  <si>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</si>
  <si>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</si>
  <si>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</si>
  <si>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</si>
  <si>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</si>
  <si>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</si>
  <si>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</si>
  <si>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</si>
  <si>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</si>
  <si>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</si>
  <si>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</si>
  <si>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</si>
  <si>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</si>
  <si>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</si>
  <si>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</si>
  <si>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</si>
  <si>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</si>
  <si>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</si>
  <si>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</si>
  <si>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</si>
  <si>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</si>
  <si>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</si>
  <si>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</si>
  <si>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</si>
  <si>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</si>
  <si>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</si>
  <si>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</si>
  <si>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</si>
  <si>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</si>
  <si>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</si>
  <si>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</si>
  <si>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</si>
  <si>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</si>
  <si>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</si>
  <si>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</si>
  <si>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</si>
  <si>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</si>
  <si>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</si>
  <si>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</si>
  <si>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</si>
  <si>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</si>
  <si>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</si>
  <si>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</si>
  <si>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</si>
  <si>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</si>
  <si>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</si>
  <si>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</si>
  <si>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</si>
  <si>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</si>
  <si>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</si>
  <si>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</si>
  <si>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</si>
  <si>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</si>
  <si>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</si>
  <si>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</si>
  <si>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</si>
  <si>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</si>
  <si>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</si>
  <si>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</si>
  <si>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</si>
  <si>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</si>
  <si>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</si>
  <si>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</si>
  <si>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</si>
  <si>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</si>
  <si>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</si>
  <si>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</si>
  <si>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</si>
  <si>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</si>
  <si>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</si>
  <si>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</si>
  <si>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</si>
  <si>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</si>
  <si>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</si>
  <si>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</si>
  <si>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</si>
  <si>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</si>
  <si>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</si>
  <si>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</si>
  <si>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</si>
  <si>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</si>
  <si>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</si>
  <si>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</si>
  <si>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</si>
  <si>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</si>
  <si>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</si>
  <si>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</si>
  <si>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</si>
  <si>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</si>
  <si>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</si>
  <si>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</si>
  <si>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</si>
  <si>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</si>
  <si>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</si>
  <si>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</si>
  <si>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</si>
  <si>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</si>
  <si>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</si>
  <si>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</si>
  <si>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</si>
  <si>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</si>
  <si>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</si>
  <si>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</si>
  <si>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</si>
  <si>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</si>
  <si>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</si>
  <si>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</si>
  <si>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</si>
  <si>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</si>
  <si>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</si>
  <si>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</si>
  <si>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</si>
  <si>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</si>
  <si>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</si>
  <si>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</si>
  <si>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</si>
  <si>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</si>
  <si>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</si>
  <si>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</si>
  <si>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</si>
  <si>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</si>
  <si>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</si>
  <si>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</si>
  <si>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</si>
  <si>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</si>
  <si>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</si>
  <si>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</si>
  <si>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</si>
  <si>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</si>
  <si>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</si>
  <si>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</si>
  <si>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</si>
  <si>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</si>
  <si>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</si>
  <si>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</si>
  <si>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</si>
  <si>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</si>
  <si>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</si>
  <si>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</si>
  <si>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</si>
  <si>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</si>
  <si>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</si>
  <si>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</si>
  <si>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</si>
  <si>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</si>
  <si>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</si>
  <si>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</si>
  <si>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</si>
  <si>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</si>
  <si>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</si>
  <si>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</si>
  <si>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</si>
  <si>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</si>
  <si>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</si>
  <si>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</si>
  <si>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</si>
  <si>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</si>
  <si>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</si>
  <si>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</si>
  <si>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</si>
  <si>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</si>
  <si>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</si>
  <si>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</si>
  <si>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</si>
  <si>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</si>
  <si>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</si>
  <si>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</si>
  <si>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</si>
  <si>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</si>
  <si>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</si>
  <si>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</si>
  <si>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</si>
  <si>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</si>
  <si>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</si>
  <si>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</si>
  <si>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</si>
  <si>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</si>
  <si>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</si>
  <si>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</si>
  <si>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</si>
  <si>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</si>
  <si>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</si>
  <si>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</si>
  <si>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</si>
  <si>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</si>
  <si>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</si>
  <si>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</si>
  <si>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</si>
  <si>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</si>
  <si>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</si>
  <si>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</si>
  <si>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</si>
  <si>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</si>
  <si>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</si>
  <si>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</si>
  <si>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</si>
  <si>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</si>
  <si>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</si>
  <si>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</si>
  <si>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</si>
  <si>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</si>
  <si>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</si>
  <si>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</si>
  <si>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</si>
  <si>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</si>
  <si>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</si>
  <si>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</si>
  <si>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</si>
  <si>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</si>
  <si>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</si>
  <si>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</si>
  <si>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</si>
  <si>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</si>
  <si>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</si>
  <si>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</si>
  <si>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</si>
  <si>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</si>
  <si>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</si>
  <si>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</si>
  <si>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</si>
  <si>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</si>
  <si>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</si>
  <si>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</si>
  <si>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</si>
  <si>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</si>
  <si>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</si>
  <si>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</si>
  <si>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</si>
  <si>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</si>
  <si>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</si>
  <si>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</si>
  <si>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</si>
  <si>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</si>
  <si>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</si>
  <si>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</si>
  <si>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</si>
  <si>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</si>
  <si>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</si>
  <si>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</si>
  <si>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</si>
  <si>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</si>
  <si>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</si>
  <si>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</si>
  <si>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</si>
  <si>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</si>
  <si>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</si>
  <si>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</si>
  <si>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</si>
  <si>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</si>
  <si>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</si>
  <si>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</si>
  <si>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</si>
  <si>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</si>
  <si>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</si>
  <si>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</si>
  <si>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</si>
  <si>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</si>
  <si>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</si>
  <si>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</si>
  <si>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</si>
  <si>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</si>
  <si>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</si>
  <si>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</si>
  <si>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</si>
  <si>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</si>
  <si>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</si>
  <si>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</si>
  <si>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</si>
  <si>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</si>
  <si>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</si>
  <si>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</si>
  <si>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</si>
  <si>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</si>
  <si>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</si>
  <si>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</si>
  <si>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</si>
  <si>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</si>
  <si>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</si>
  <si>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</si>
  <si>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</si>
  <si>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</si>
  <si>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</si>
  <si>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</si>
  <si>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</si>
  <si>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</si>
  <si>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</si>
  <si>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</si>
  <si>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</si>
  <si>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</si>
  <si>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</si>
  <si>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</si>
  <si>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</si>
  <si>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</si>
  <si>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</si>
  <si>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</si>
  <si>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</si>
  <si>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</si>
  <si>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</si>
  <si>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</si>
  <si>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</si>
  <si>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</si>
  <si>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</si>
  <si>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</si>
  <si>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</si>
  <si>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</si>
  <si>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</si>
  <si>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</si>
  <si>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</si>
  <si>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</si>
  <si>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</si>
  <si>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</si>
  <si>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</si>
  <si>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</si>
  <si>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</si>
  <si>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</si>
  <si>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</si>
  <si>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</si>
  <si>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</si>
  <si>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</si>
  <si>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</si>
  <si>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</si>
  <si>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</si>
  <si>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</si>
  <si>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</si>
  <si>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</si>
  <si>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</si>
  <si>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</si>
  <si>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</si>
  <si>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</si>
  <si>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</si>
  <si>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</si>
  <si>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</si>
  <si>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</si>
  <si>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</si>
  <si>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</si>
  <si>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</si>
  <si>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</si>
  <si>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</si>
  <si>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</si>
  <si>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</si>
  <si>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</si>
  <si>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</si>
  <si>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</si>
  <si>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</si>
  <si>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</si>
  <si>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</si>
  <si>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</si>
  <si>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</si>
  <si>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</si>
  <si>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</si>
  <si>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</si>
  <si>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</si>
  <si>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</si>
  <si>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</si>
  <si>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</si>
  <si>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</si>
  <si>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</si>
  <si>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</si>
  <si>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</si>
  <si>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</si>
  <si>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</si>
  <si>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</si>
  <si>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</si>
  <si>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</si>
  <si>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</si>
  <si>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</si>
  <si>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</si>
  <si>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</si>
  <si>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</si>
  <si>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</si>
  <si>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</si>
  <si>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</si>
  <si>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</si>
  <si>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</si>
  <si>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</si>
  <si>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</si>
  <si>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</si>
  <si>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</si>
  <si>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</si>
  <si>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</si>
  <si>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</si>
  <si>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</si>
  <si>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</si>
  <si>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</si>
  <si>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</si>
  <si>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</si>
  <si>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</si>
  <si>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</si>
  <si>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</si>
  <si>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</si>
  <si>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</si>
  <si>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</si>
  <si>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</si>
  <si>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</si>
  <si>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</si>
  <si>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</si>
  <si>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</si>
  <si>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</si>
  <si>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</si>
  <si>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</si>
  <si>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</si>
  <si>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</si>
  <si>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</si>
  <si>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</si>
  <si>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</si>
  <si>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</si>
  <si>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</si>
  <si>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</si>
  <si>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</si>
  <si>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</si>
  <si>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</si>
  <si>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</si>
  <si>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</si>
  <si>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</si>
  <si>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</si>
  <si>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</si>
  <si>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</si>
  <si>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</si>
  <si>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</si>
  <si>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</si>
  <si>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</si>
  <si>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</si>
  <si>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</si>
  <si>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</si>
  <si>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</si>
  <si>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</si>
  <si>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</si>
  <si>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</si>
  <si>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</si>
  <si>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</si>
  <si>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</si>
  <si>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</si>
  <si>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</si>
  <si>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</si>
  <si>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</si>
  <si>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</si>
  <si>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</si>
  <si>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</si>
  <si>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</si>
  <si>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</si>
  <si>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</si>
  <si>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</si>
  <si>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</si>
  <si>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</si>
  <si>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</si>
  <si>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</si>
  <si>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</si>
  <si>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</si>
  <si>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</si>
  <si>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</si>
  <si>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</si>
  <si>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</si>
  <si>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</si>
  <si>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</si>
  <si>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</si>
  <si>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</si>
  <si>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</si>
  <si>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</si>
  <si>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</si>
  <si>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</si>
  <si>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</si>
  <si>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</si>
  <si>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</si>
  <si>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</si>
  <si>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</si>
  <si>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</si>
  <si>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</si>
  <si>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</si>
  <si>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</si>
  <si>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</si>
  <si>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</si>
  <si>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</si>
  <si>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</si>
  <si>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</si>
  <si>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</si>
  <si>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</si>
  <si>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</si>
  <si>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</si>
  <si>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</si>
  <si>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</si>
  <si>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</si>
  <si>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</si>
  <si>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</si>
  <si>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</si>
  <si>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</si>
  <si>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</si>
  <si>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</si>
  <si>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</si>
  <si>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</si>
  <si>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</si>
  <si>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</si>
  <si>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</si>
  <si>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</si>
  <si>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</si>
  <si>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</si>
  <si>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</si>
  <si>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</si>
  <si>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</si>
  <si>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</si>
  <si>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</si>
  <si>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</si>
  <si>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</si>
  <si>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</si>
  <si>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</si>
  <si>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</si>
  <si>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</si>
  <si>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</si>
  <si>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</si>
  <si>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</si>
  <si>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</si>
  <si>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</si>
  <si>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</si>
  <si>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</si>
  <si>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</si>
  <si>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</si>
  <si>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</si>
  <si>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</si>
  <si>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</si>
  <si>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</si>
  <si>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</si>
  <si>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</si>
  <si>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</si>
  <si>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</si>
  <si>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</si>
  <si>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</si>
  <si>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</si>
  <si>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</si>
  <si>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</si>
  <si>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</si>
  <si>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</si>
  <si>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</si>
  <si>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</si>
  <si>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</si>
  <si>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</si>
  <si>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</si>
  <si>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</si>
  <si>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</si>
  <si>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</si>
  <si>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</si>
  <si>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</si>
  <si>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</si>
  <si>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</si>
  <si>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</si>
  <si>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</si>
  <si>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</si>
  <si>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</si>
  <si>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</si>
  <si>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</si>
  <si>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</si>
  <si>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</si>
  <si>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</si>
  <si>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</si>
  <si>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</si>
  <si>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</si>
  <si>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</si>
  <si>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</si>
  <si>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</si>
  <si>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</si>
  <si>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</si>
  <si>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</si>
  <si>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</si>
  <si>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</si>
  <si>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</si>
  <si>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</si>
  <si>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</si>
  <si>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</si>
  <si>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</si>
  <si>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</si>
  <si>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</si>
  <si>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</si>
  <si>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</si>
  <si>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</si>
  <si>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</si>
  <si>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</si>
  <si>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</si>
  <si>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</si>
  <si>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</si>
  <si>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</si>
  <si>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</si>
  <si>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</si>
  <si>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</si>
  <si>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</si>
  <si>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</si>
  <si>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</si>
  <si>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</si>
  <si>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</si>
  <si>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</si>
  <si>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</si>
  <si>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</si>
  <si>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</si>
  <si>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</si>
  <si>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</si>
  <si>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</si>
  <si>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</si>
  <si>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</si>
  <si>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</si>
  <si>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</si>
  <si>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</si>
  <si>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</si>
  <si>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</si>
  <si>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</si>
  <si>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</si>
  <si>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</si>
  <si>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</si>
  <si>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</si>
  <si>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</si>
  <si>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</si>
  <si>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</si>
  <si>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</si>
  <si>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</si>
  <si>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</si>
  <si>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</si>
  <si>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</si>
  <si>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</si>
  <si>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</si>
  <si>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</si>
  <si>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</si>
  <si>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</si>
  <si>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</si>
  <si>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</si>
  <si>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</si>
  <si>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</si>
  <si>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</si>
  <si>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</si>
  <si>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</si>
  <si>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</si>
  <si>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</si>
  <si>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</si>
  <si>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</si>
  <si>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</si>
  <si>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</si>
  <si>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</si>
  <si>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</si>
  <si>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</si>
  <si>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</si>
  <si>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</si>
  <si>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</si>
  <si>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</si>
  <si>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</si>
  <si>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</si>
  <si>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</si>
  <si>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</si>
  <si>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</si>
  <si>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</si>
  <si>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</si>
  <si>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</si>
  <si>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</si>
  <si>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</si>
  <si>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</si>
  <si>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</si>
  <si>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</si>
  <si>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</si>
  <si>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</si>
  <si>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</si>
  <si>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</si>
  <si>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</si>
  <si>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</si>
  <si>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</si>
  <si>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</si>
  <si>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</si>
  <si>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</si>
  <si>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</si>
  <si>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</si>
  <si>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</si>
  <si>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</si>
  <si>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</si>
  <si>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</si>
  <si>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</si>
  <si>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</si>
  <si>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</si>
  <si>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</si>
  <si>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</si>
  <si>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</si>
  <si>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</si>
  <si>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</si>
  <si>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</si>
  <si>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</si>
  <si>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</si>
  <si>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</si>
  <si>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</si>
  <si>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</si>
  <si>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</si>
  <si>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</si>
  <si>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</si>
  <si>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</si>
  <si>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</si>
  <si>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</si>
  <si>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</si>
  <si>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</si>
  <si>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</si>
  <si>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</si>
  <si>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</si>
  <si>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</si>
  <si>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</si>
  <si>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</si>
  <si>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</si>
  <si>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</si>
  <si>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</si>
  <si>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</si>
  <si>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</si>
  <si>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</si>
  <si>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</si>
  <si>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</si>
  <si>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</si>
  <si>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</si>
  <si>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</si>
  <si>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</si>
  <si>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</si>
  <si>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</si>
  <si>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</si>
  <si>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</si>
  <si>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</si>
  <si>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</si>
  <si>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</si>
  <si>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</si>
  <si>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</si>
  <si>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</si>
  <si>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</si>
  <si>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</si>
  <si>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</si>
  <si>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</si>
  <si>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</si>
  <si>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</si>
  <si>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</si>
  <si>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</si>
  <si>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</si>
  <si>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</si>
  <si>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</si>
  <si>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</si>
  <si>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</si>
  <si>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</si>
  <si>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</si>
  <si>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</si>
  <si>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</si>
  <si>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</si>
  <si>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</si>
  <si>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</si>
  <si>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</si>
  <si>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</si>
  <si>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</si>
  <si>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</si>
  <si>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</si>
  <si>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</si>
  <si>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</si>
  <si>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</si>
  <si>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</si>
  <si>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</si>
  <si>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</si>
  <si>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</si>
  <si>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</si>
  <si>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</si>
  <si>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</si>
  <si>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</si>
  <si>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</si>
  <si>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</si>
  <si>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</si>
  <si>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</si>
  <si>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</si>
  <si>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</si>
  <si>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</si>
  <si>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</si>
  <si>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</si>
  <si>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</si>
  <si>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</si>
  <si>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</si>
  <si>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</si>
  <si>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</si>
  <si>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</si>
  <si>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</si>
  <si>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</si>
  <si>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</si>
  <si>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</si>
  <si>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</si>
  <si>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</si>
  <si>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</si>
  <si>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</si>
  <si>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</si>
  <si>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</si>
  <si>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</si>
  <si>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</si>
  <si>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</si>
  <si>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</si>
  <si>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</si>
  <si>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</si>
  <si>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</si>
  <si>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</si>
  <si>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</si>
  <si>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</si>
  <si>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</si>
  <si>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</si>
  <si>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</si>
  <si>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</si>
  <si>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</si>
  <si>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</si>
  <si>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</si>
  <si>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</si>
  <si>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</si>
  <si>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</si>
  <si>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</si>
  <si>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</si>
  <si>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</si>
  <si>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</si>
  <si>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</si>
  <si>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</si>
  <si>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</si>
  <si>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</si>
  <si>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</si>
  <si>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</si>
  <si>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</si>
  <si>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</si>
  <si>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</si>
  <si>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</si>
  <si>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</si>
  <si>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</si>
  <si>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</si>
  <si>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</si>
  <si>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</si>
  <si>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</si>
  <si>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</si>
  <si>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</si>
  <si>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</si>
  <si>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</si>
  <si>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</si>
  <si>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</si>
  <si>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</si>
  <si>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</si>
  <si>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</si>
  <si>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</si>
  <si>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</si>
  <si>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</si>
  <si>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</si>
  <si>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</si>
  <si>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</si>
  <si>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</si>
  <si>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</si>
  <si>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</si>
  <si>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</si>
  <si>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</si>
  <si>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</si>
  <si>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</si>
  <si>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</si>
  <si>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</si>
  <si>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</si>
  <si>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</si>
  <si>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</si>
  <si>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</si>
  <si>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</si>
  <si>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</si>
  <si>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</si>
  <si>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</si>
  <si>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</si>
  <si>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</si>
  <si>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</si>
  <si>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</si>
  <si>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</si>
  <si>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</si>
  <si>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</si>
  <si>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</si>
  <si>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</si>
  <si>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</si>
  <si>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</si>
  <si>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</si>
  <si>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</si>
  <si>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</si>
  <si>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</si>
  <si>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</si>
  <si>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</si>
  <si>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</si>
  <si>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</si>
  <si>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</si>
  <si>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</si>
  <si>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</si>
  <si>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</si>
  <si>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</si>
  <si>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</si>
  <si>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</si>
  <si>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</si>
  <si>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</si>
  <si>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</si>
  <si>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</si>
  <si>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</si>
  <si>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</si>
  <si>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</si>
  <si>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</si>
  <si>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</si>
  <si>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</si>
  <si>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</si>
  <si>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</si>
  <si>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</si>
  <si>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</si>
  <si>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</si>
  <si>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</si>
  <si>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</si>
  <si>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</si>
  <si>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</si>
  <si>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</si>
  <si>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</si>
  <si>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</si>
  <si>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</si>
  <si>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</si>
  <si>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</si>
  <si>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</si>
  <si>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</si>
  <si>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</si>
  <si>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</si>
  <si>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</si>
  <si>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</si>
  <si>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</si>
  <si>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</si>
  <si>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</si>
  <si>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</si>
  <si>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</si>
  <si>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</si>
  <si>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</si>
  <si>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</si>
  <si>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</si>
  <si>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</si>
  <si>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</si>
  <si>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</si>
  <si>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</si>
  <si>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</si>
  <si>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</si>
  <si>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</si>
  <si>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</si>
  <si>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</si>
  <si>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</si>
  <si>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</si>
  <si>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</si>
  <si>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</si>
  <si>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</si>
  <si>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</si>
  <si>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</si>
  <si>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</si>
  <si>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</si>
  <si>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</si>
  <si>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</si>
  <si>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</si>
  <si>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</si>
  <si>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</si>
  <si>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</si>
  <si>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</si>
  <si>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</si>
  <si>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</si>
  <si>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</si>
  <si>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</si>
  <si>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</si>
  <si>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</si>
  <si>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</si>
  <si>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</si>
  <si>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</si>
  <si>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</si>
  <si>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</si>
  <si>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</si>
  <si>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</si>
  <si>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</si>
  <si>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</si>
  <si>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</si>
  <si>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</si>
  <si>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</si>
  <si>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</si>
  <si>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</si>
  <si>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</si>
  <si>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</si>
  <si>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</si>
  <si>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</si>
  <si>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</si>
  <si>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</si>
  <si>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</si>
  <si>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</si>
  <si>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</si>
  <si>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</si>
  <si>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</si>
  <si>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</si>
  <si>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</si>
  <si>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</si>
  <si>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</si>
  <si>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</si>
  <si>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</si>
  <si>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</si>
  <si>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</si>
  <si>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</si>
  <si>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</si>
  <si>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</si>
  <si>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</si>
  <si>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</si>
  <si>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</si>
  <si>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</si>
  <si>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</si>
  <si>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</si>
  <si>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</si>
  <si>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</si>
  <si>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</si>
  <si>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</si>
  <si>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</si>
  <si>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</si>
  <si>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</si>
  <si>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</si>
  <si>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</si>
  <si>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</si>
  <si>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</si>
  <si>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</si>
  <si>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</si>
  <si>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</si>
  <si>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</si>
  <si>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</si>
  <si>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</si>
  <si>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</si>
  <si>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</si>
  <si>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</si>
  <si>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</si>
  <si>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</si>
  <si>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</si>
  <si>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</si>
  <si>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</si>
  <si>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</si>
  <si>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</si>
  <si>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</si>
  <si>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</si>
  <si>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</si>
  <si>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</si>
  <si>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</si>
  <si>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</si>
  <si>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</si>
  <si>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</si>
  <si>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</si>
  <si>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</si>
  <si>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</si>
  <si>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</si>
  <si>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</si>
  <si>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</si>
  <si>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</si>
  <si>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</si>
  <si>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</si>
  <si>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</si>
  <si>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</si>
  <si>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</si>
  <si>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</si>
  <si>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</si>
  <si>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</si>
  <si>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</si>
  <si>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</si>
  <si>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</si>
  <si>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</si>
  <si>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</si>
  <si>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</si>
  <si>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</si>
  <si>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</si>
  <si>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</si>
  <si>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</si>
  <si>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</si>
  <si>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</si>
  <si>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</si>
  <si>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</si>
  <si>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</si>
  <si>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</si>
  <si>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</si>
  <si>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</si>
  <si>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</si>
  <si>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</si>
  <si>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</si>
  <si>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</si>
  <si>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</si>
  <si>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</si>
  <si>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</si>
  <si>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</si>
  <si>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</si>
  <si>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</si>
  <si>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</si>
  <si>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</si>
  <si>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</si>
  <si>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</si>
  <si>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</si>
  <si>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</si>
  <si>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</si>
  <si>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</si>
  <si>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</si>
  <si>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</si>
  <si>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</si>
  <si>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</si>
  <si>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</si>
  <si>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</si>
  <si>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</si>
  <si>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</si>
  <si>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</si>
  <si>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</si>
  <si>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</si>
  <si>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</si>
  <si>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</si>
  <si>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</si>
  <si>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</si>
  <si>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</si>
  <si>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</si>
  <si>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</si>
  <si>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</si>
  <si>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</si>
  <si>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</si>
  <si>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</si>
  <si>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</si>
  <si>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</si>
  <si>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</si>
  <si>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</si>
  <si>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</si>
  <si>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</si>
  <si>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</si>
  <si>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</si>
  <si>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</si>
  <si>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</si>
  <si>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</si>
  <si>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</si>
  <si>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</si>
  <si>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</si>
  <si>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</si>
  <si>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</si>
  <si>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</si>
  <si>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</si>
  <si>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</si>
  <si>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</si>
  <si>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</si>
  <si>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</si>
  <si>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</si>
  <si>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</si>
  <si>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</si>
  <si>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</si>
  <si>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</si>
  <si>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</si>
  <si>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</si>
  <si>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</si>
  <si>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</si>
  <si>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</si>
  <si>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</si>
  <si>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</si>
  <si>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</si>
  <si>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</si>
  <si>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</si>
  <si>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</si>
  <si>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</si>
  <si>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</si>
  <si>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</si>
  <si>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</si>
  <si>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</si>
  <si>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</si>
  <si>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</si>
  <si>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</si>
  <si>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</si>
  <si>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</si>
  <si>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</si>
  <si>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</si>
  <si>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</si>
  <si>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</si>
  <si>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</si>
  <si>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</si>
  <si>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</si>
  <si>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</si>
  <si>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</si>
  <si>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</si>
  <si>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</si>
  <si>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</si>
  <si>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</si>
  <si>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</si>
  <si>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</si>
  <si>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</si>
  <si>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</si>
  <si>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</si>
  <si>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</si>
  <si>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</si>
  <si>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</si>
  <si>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</si>
  <si>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</si>
  <si>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</si>
  <si>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</si>
  <si>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</si>
  <si>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</si>
  <si>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</si>
  <si>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</si>
  <si>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</si>
  <si>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</si>
  <si>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</si>
  <si>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</si>
  <si>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</si>
  <si>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</si>
  <si>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</si>
  <si>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</si>
  <si>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</si>
  <si>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</si>
  <si>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</si>
  <si>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</si>
  <si>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</si>
  <si>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</si>
  <si>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</si>
  <si>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</si>
  <si>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</si>
  <si>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</si>
  <si>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</si>
  <si>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</si>
  <si>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</si>
  <si>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</si>
  <si>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</si>
  <si>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</si>
  <si>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</si>
  <si>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</si>
  <si>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</si>
  <si>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</si>
  <si>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</si>
  <si>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</si>
  <si>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</si>
  <si>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</si>
  <si>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</si>
  <si>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</si>
  <si>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</si>
  <si>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</si>
  <si>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</si>
  <si>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</si>
  <si>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</si>
  <si>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</si>
  <si>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</si>
  <si>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</si>
  <si>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</si>
  <si>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</si>
  <si>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</si>
  <si>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</si>
  <si>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</si>
  <si>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</si>
  <si>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</si>
  <si>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</si>
  <si>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</si>
  <si>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</si>
  <si>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</si>
  <si>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</si>
  <si>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</si>
  <si>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</si>
  <si>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</si>
  <si>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</si>
  <si>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</si>
  <si>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</si>
  <si>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</si>
  <si>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</si>
  <si>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</si>
  <si>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</si>
  <si>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</si>
  <si>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</si>
  <si>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</si>
  <si>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</si>
  <si>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</si>
  <si>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</si>
  <si>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</si>
  <si>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</si>
  <si>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</si>
  <si>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</si>
  <si>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</si>
  <si>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</si>
  <si>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</si>
  <si>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</si>
  <si>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</si>
  <si>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</si>
  <si>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</si>
  <si>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</si>
  <si>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</si>
  <si>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</si>
  <si>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</si>
  <si>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</si>
  <si>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</si>
  <si>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</si>
  <si>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</si>
  <si>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</si>
  <si>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</si>
  <si>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</si>
  <si>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</si>
  <si>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</si>
  <si>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</si>
  <si>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</si>
  <si>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</si>
  <si>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</si>
  <si>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</si>
  <si>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</si>
  <si>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</si>
  <si>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</si>
  <si>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</si>
  <si>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</si>
  <si>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</si>
  <si>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</si>
  <si>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</si>
  <si>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</si>
  <si>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</si>
  <si>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</si>
  <si>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</si>
  <si>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</si>
  <si>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</si>
  <si>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</si>
  <si>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</si>
  <si>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</si>
  <si>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</si>
  <si>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</si>
  <si>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</si>
  <si>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</si>
  <si>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</si>
  <si>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</si>
  <si>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</si>
  <si>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</si>
  <si>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</si>
  <si>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</si>
  <si>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</si>
  <si>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</si>
  <si>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</si>
  <si>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</si>
  <si>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</si>
  <si>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</si>
  <si>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</si>
  <si>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</si>
  <si>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</si>
  <si>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</si>
  <si>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</si>
  <si>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</si>
  <si>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</si>
  <si>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</si>
  <si>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</si>
  <si>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</si>
  <si>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</si>
  <si>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</si>
  <si>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</si>
  <si>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</si>
  <si>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</si>
  <si>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</si>
  <si>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</si>
  <si>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</si>
  <si>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</si>
  <si>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</si>
  <si>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</si>
  <si>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</si>
  <si>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</si>
  <si>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</si>
  <si>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</si>
  <si>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</si>
  <si>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</si>
  <si>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</si>
  <si>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</si>
  <si>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</si>
  <si>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</si>
  <si>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</si>
  <si>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</si>
  <si>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</si>
  <si>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</si>
  <si>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</si>
  <si>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</si>
  <si>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</si>
  <si>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</si>
  <si>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</si>
  <si>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</si>
  <si>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</si>
  <si>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</si>
  <si>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</si>
  <si>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</si>
  <si>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</si>
  <si>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</si>
  <si>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</si>
  <si>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</si>
  <si>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</si>
  <si>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</si>
  <si>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</si>
  <si>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</si>
  <si>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</si>
  <si>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</si>
  <si>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</si>
  <si>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</si>
  <si>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</si>
  <si>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</si>
  <si>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</si>
  <si>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</si>
  <si>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</si>
  <si>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</si>
  <si>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</si>
  <si>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</si>
  <si>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</si>
  <si>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</si>
  <si>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</si>
  <si>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</si>
  <si>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</si>
  <si>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</si>
  <si>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</si>
  <si>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</si>
  <si>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</si>
  <si>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</si>
  <si>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</si>
  <si>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</si>
  <si>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</si>
  <si>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</si>
  <si>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</si>
  <si>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</si>
  <si>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</si>
  <si>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</si>
  <si>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</si>
  <si>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</si>
  <si>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</si>
  <si>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</si>
  <si>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</si>
  <si>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</si>
  <si>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</si>
  <si>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</si>
  <si>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</si>
  <si>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</si>
  <si>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</si>
  <si>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</si>
  <si>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</si>
  <si>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</si>
  <si>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</si>
  <si>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</si>
  <si>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</si>
  <si>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</si>
  <si>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</si>
  <si>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</si>
  <si>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</si>
  <si>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</si>
  <si>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</si>
  <si>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</si>
  <si>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</si>
  <si>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</si>
  <si>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</si>
  <si>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</si>
  <si>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</si>
  <si>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</si>
  <si>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</si>
  <si>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</si>
  <si>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</si>
  <si>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</si>
  <si>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</si>
  <si>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</si>
  <si>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</si>
  <si>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</si>
  <si>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</si>
  <si>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</si>
  <si>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</si>
  <si>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</si>
  <si>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</si>
  <si>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</si>
  <si>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</si>
  <si>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</si>
  <si>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</si>
  <si>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</si>
  <si>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</si>
  <si>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</si>
  <si>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</si>
  <si>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</si>
  <si>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</si>
  <si>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</si>
  <si>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</si>
  <si>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</si>
  <si>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</si>
  <si>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</si>
  <si>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</si>
  <si>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</si>
  <si>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</si>
  <si>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</si>
  <si>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</si>
  <si>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</si>
  <si>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</si>
  <si>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</si>
  <si>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</si>
  <si>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</si>
  <si>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</si>
  <si>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</si>
  <si>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</si>
  <si>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</si>
  <si>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</si>
  <si>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</si>
  <si>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</si>
  <si>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</si>
  <si>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</si>
  <si>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</si>
  <si>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</si>
  <si>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</si>
  <si>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</si>
  <si>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</si>
  <si>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</si>
  <si>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</si>
  <si>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</si>
  <si>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</si>
  <si>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</si>
  <si>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</si>
  <si>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</si>
  <si>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</si>
  <si>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</si>
  <si>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</si>
  <si>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</si>
  <si>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</si>
  <si>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</si>
  <si>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</si>
  <si>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</si>
  <si>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</si>
  <si>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</si>
  <si>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</si>
  <si>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</si>
  <si>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</si>
  <si>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</si>
  <si>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</si>
  <si>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</si>
  <si>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</si>
  <si>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</si>
  <si>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</si>
  <si>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</si>
  <si>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</si>
  <si>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</si>
  <si>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</si>
  <si>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</si>
  <si>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</si>
  <si>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</si>
  <si>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</si>
  <si>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</si>
  <si>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</si>
  <si>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</si>
  <si>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</si>
  <si>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</si>
  <si>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</si>
  <si>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</si>
  <si>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</si>
  <si>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</si>
  <si>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</si>
  <si>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</si>
  <si>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</si>
  <si>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</si>
  <si>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</si>
  <si>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</si>
  <si>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</si>
  <si>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</si>
  <si>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</si>
  <si>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</si>
  <si>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</si>
  <si>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</si>
  <si>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</si>
  <si>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</si>
  <si>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</si>
  <si>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</si>
  <si>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</si>
  <si>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</si>
  <si>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</si>
  <si>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</si>
  <si>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</si>
  <si>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</si>
  <si>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</si>
  <si>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</si>
  <si>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</si>
  <si>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</si>
  <si>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</si>
  <si>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</si>
  <si>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</si>
  <si>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</si>
  <si>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</si>
  <si>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</si>
  <si>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</si>
  <si>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</si>
  <si>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</si>
  <si>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</si>
  <si>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</si>
  <si>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</si>
  <si>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</si>
  <si>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</si>
  <si>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</si>
  <si>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</si>
  <si>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</si>
  <si>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</si>
  <si>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</si>
  <si>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</si>
  <si>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</si>
  <si>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</si>
  <si>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</si>
  <si>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</si>
  <si>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</si>
  <si>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</si>
  <si>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</si>
  <si>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</si>
  <si>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</si>
  <si>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</si>
  <si>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</si>
  <si>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</si>
  <si>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</si>
  <si>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</si>
  <si>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</si>
  <si>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</si>
  <si>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</si>
  <si>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</si>
  <si>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</si>
  <si>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</si>
  <si>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</si>
  <si>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</si>
  <si>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</si>
  <si>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</si>
  <si>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</si>
  <si>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</si>
  <si>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</si>
  <si>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</si>
  <si>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</si>
  <si>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</si>
  <si>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</si>
  <si>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</si>
  <si>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</si>
  <si>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</si>
  <si>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</si>
  <si>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</si>
  <si>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</si>
  <si>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</si>
  <si>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</si>
  <si>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</si>
  <si>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</si>
  <si>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</si>
  <si>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</si>
  <si>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</si>
  <si>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</si>
  <si>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</si>
  <si>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</si>
  <si>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</si>
  <si>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</si>
  <si>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</si>
  <si>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</si>
  <si>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</si>
  <si>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</si>
  <si>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</si>
  <si>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</si>
  <si>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</si>
  <si>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</si>
  <si>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</si>
  <si>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</si>
  <si>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</si>
  <si>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</si>
  <si>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</si>
  <si>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</si>
  <si>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</si>
  <si>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</si>
  <si>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</si>
  <si>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</si>
  <si>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</si>
  <si>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</si>
  <si>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</si>
  <si>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</si>
  <si>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</si>
  <si>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</si>
  <si>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</si>
  <si>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</si>
  <si>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</si>
  <si>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</si>
  <si>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</si>
  <si>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</si>
  <si>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</si>
  <si>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</si>
  <si>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</si>
  <si>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</si>
  <si>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</si>
  <si>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</si>
  <si>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</si>
  <si>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</si>
  <si>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</si>
  <si>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</si>
  <si>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</si>
  <si>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</si>
  <si>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</si>
  <si>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</si>
  <si>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</si>
  <si>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</si>
  <si>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</si>
  <si>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</si>
  <si>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</si>
  <si>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</si>
  <si>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</si>
  <si>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</si>
  <si>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</si>
  <si>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</si>
  <si>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</si>
  <si>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</si>
  <si>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</si>
  <si>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</si>
  <si>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</si>
  <si>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</si>
  <si>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</si>
  <si>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</si>
  <si>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</si>
  <si>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</si>
  <si>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</si>
  <si>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</si>
  <si>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</si>
  <si>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</si>
  <si>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</si>
  <si>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</si>
  <si>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</si>
  <si>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</si>
  <si>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</si>
  <si>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</si>
  <si>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</si>
  <si>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</si>
  <si>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</si>
  <si>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</si>
  <si>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</si>
  <si>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</si>
  <si>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</si>
  <si>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</si>
  <si>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</si>
  <si>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</si>
  <si>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</si>
  <si>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</si>
  <si>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</si>
  <si>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</si>
  <si>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</si>
  <si>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</si>
  <si>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</si>
  <si>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</si>
  <si>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</si>
  <si>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</si>
  <si>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</si>
  <si>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</si>
  <si>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</si>
  <si>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</si>
  <si>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</si>
  <si>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</si>
  <si>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</si>
  <si>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</si>
  <si>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</si>
  <si>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</si>
  <si>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</si>
  <si>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</si>
  <si>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</si>
  <si>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</si>
  <si>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</si>
  <si>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</si>
  <si>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</si>
  <si>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</si>
  <si>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</si>
  <si>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</si>
  <si>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</si>
  <si>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</si>
  <si>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</si>
  <si>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</si>
  <si>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</si>
  <si>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</si>
  <si>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</si>
  <si>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</si>
  <si>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</si>
  <si>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</si>
  <si>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</si>
  <si>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</si>
  <si>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</si>
  <si>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</si>
  <si>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</si>
  <si>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</si>
  <si>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</si>
  <si>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</si>
  <si>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</si>
  <si>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</si>
  <si>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</si>
  <si>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</si>
  <si>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</si>
  <si>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</si>
  <si>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</si>
  <si>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</si>
  <si>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</si>
  <si>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</si>
  <si>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</si>
  <si>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</si>
  <si>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</si>
  <si>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</si>
  <si>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</si>
  <si>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</si>
  <si>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</si>
  <si>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</si>
  <si>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</si>
  <si>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</si>
  <si>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</si>
  <si>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</si>
  <si>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</si>
  <si>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</si>
  <si>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</si>
  <si>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</si>
  <si>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</si>
  <si>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</si>
  <si>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</si>
  <si>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</si>
  <si>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</si>
  <si>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</si>
  <si>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</si>
  <si>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</si>
  <si>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</si>
  <si>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</si>
  <si>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</si>
  <si>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</si>
  <si>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</si>
  <si>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</si>
  <si>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</si>
  <si>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</si>
  <si>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</si>
  <si>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</si>
  <si>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</si>
  <si>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</si>
  <si>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</si>
  <si>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</si>
  <si>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</si>
  <si>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</si>
  <si>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</si>
  <si>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</si>
  <si>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</si>
  <si>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</si>
  <si>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</si>
  <si>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</si>
  <si>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</si>
  <si>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</si>
  <si>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</si>
  <si>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</si>
  <si>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</si>
  <si>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</si>
  <si>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</si>
  <si>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</si>
  <si>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</si>
  <si>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</si>
  <si>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</si>
  <si>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</si>
  <si>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</si>
  <si>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</si>
  <si>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</si>
  <si>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</si>
  <si>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</si>
  <si>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</si>
  <si>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</si>
  <si>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</si>
  <si>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</si>
  <si>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</si>
  <si>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</si>
  <si>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</si>
  <si>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</si>
  <si>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</si>
  <si>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</si>
  <si>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</si>
  <si>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</si>
  <si>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</si>
  <si>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</si>
  <si>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</si>
  <si>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</si>
  <si>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</si>
  <si>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</si>
  <si>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</si>
  <si>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</si>
  <si>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</si>
  <si>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</si>
  <si>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</si>
  <si>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</si>
  <si>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</si>
  <si>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</si>
  <si>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</si>
  <si>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</si>
  <si>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</si>
  <si>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</si>
  <si>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</si>
  <si>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</si>
  <si>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</si>
  <si>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</si>
  <si>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</si>
  <si>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</si>
  <si>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</si>
  <si>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</si>
  <si>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</si>
  <si>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</si>
  <si>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</si>
  <si>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</si>
  <si>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</si>
  <si>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</si>
  <si>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</si>
  <si>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</si>
  <si>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</si>
  <si>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</si>
  <si>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</si>
  <si>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</si>
  <si>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</si>
  <si>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</si>
  <si>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</si>
  <si>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</si>
  <si>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</si>
  <si>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</si>
  <si>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</si>
  <si>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</si>
  <si>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</si>
  <si>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</si>
  <si>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</si>
  <si>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</si>
  <si>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</si>
  <si>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</si>
  <si>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</si>
  <si>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</si>
  <si>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</si>
  <si>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</si>
  <si>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</si>
  <si>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</si>
  <si>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</si>
  <si>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</si>
  <si>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</si>
  <si>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</si>
  <si>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</si>
  <si>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</si>
  <si>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</si>
  <si>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</si>
  <si>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</si>
  <si>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</si>
  <si>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</si>
  <si>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</si>
  <si>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</si>
  <si>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</si>
  <si>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</si>
  <si>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</si>
  <si>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</si>
  <si>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</si>
  <si>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</si>
  <si>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</si>
  <si>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</si>
  <si>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</si>
  <si>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</si>
  <si>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</si>
  <si>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</si>
  <si>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</si>
  <si>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</si>
  <si>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</si>
  <si>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</si>
  <si>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</si>
  <si>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</si>
  <si>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</si>
  <si>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</si>
  <si>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</si>
  <si>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</si>
  <si>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</si>
  <si>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</si>
  <si>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</si>
  <si>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</si>
  <si>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</si>
  <si>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</si>
  <si>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</si>
  <si>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</si>
  <si>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</si>
  <si>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</si>
  <si>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</si>
  <si>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</si>
  <si>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</si>
  <si>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</si>
  <si>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</si>
  <si>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</si>
  <si>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</si>
  <si>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</si>
  <si>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</si>
  <si>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</si>
  <si>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</si>
  <si>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</si>
  <si>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</si>
  <si>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</si>
  <si>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</si>
  <si>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</si>
  <si>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</si>
  <si>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</si>
  <si>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</si>
  <si>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</si>
  <si>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</si>
  <si>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</si>
  <si>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</si>
  <si>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</si>
  <si>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</si>
  <si>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</si>
  <si>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</si>
  <si>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</si>
  <si>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</si>
  <si>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</si>
  <si>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</si>
  <si>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</si>
  <si>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</si>
  <si>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</si>
  <si>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</si>
  <si>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</si>
  <si>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</si>
  <si>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</si>
  <si>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</si>
  <si>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</si>
  <si>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</si>
  <si>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</si>
  <si>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</si>
  <si>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</si>
  <si>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</si>
  <si>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</si>
  <si>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</si>
  <si>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</si>
  <si>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</si>
  <si>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</si>
  <si>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</si>
  <si>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</si>
  <si>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</si>
  <si>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</si>
  <si>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</si>
  <si>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</si>
  <si>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</si>
  <si>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</si>
  <si>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</si>
  <si>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</si>
  <si>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</si>
  <si>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</si>
  <si>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</si>
  <si>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</si>
  <si>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</si>
  <si>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</si>
  <si>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</si>
  <si>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</si>
  <si>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</si>
  <si>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</si>
  <si>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</si>
  <si>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</si>
  <si>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</si>
  <si>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</si>
  <si>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</si>
  <si>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</si>
  <si>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</si>
  <si>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</si>
  <si>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</si>
  <si>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</si>
  <si>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</si>
  <si>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</si>
  <si>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</si>
  <si>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</si>
  <si>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</si>
  <si>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</si>
  <si>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</si>
  <si>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</si>
  <si>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</si>
  <si>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</si>
  <si>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</si>
  <si>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</si>
  <si>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</si>
  <si>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</si>
  <si>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</si>
  <si>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</si>
  <si>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</si>
  <si>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</si>
  <si>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</si>
  <si>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</si>
  <si>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</si>
  <si>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</si>
  <si>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</si>
  <si>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</si>
  <si>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</si>
  <si>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</si>
  <si>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</si>
  <si>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</si>
  <si>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</si>
  <si>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</si>
  <si>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</si>
  <si>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</si>
  <si>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</si>
  <si>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</si>
  <si>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</si>
  <si>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</si>
  <si>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</si>
  <si>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</si>
  <si>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</si>
  <si>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</si>
  <si>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</si>
  <si>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</si>
  <si>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</si>
  <si>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</si>
  <si>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</si>
  <si>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</si>
  <si>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</si>
  <si>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</si>
  <si>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</si>
  <si>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</si>
  <si>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</si>
  <si>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</si>
  <si>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</si>
  <si>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</si>
  <si>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</si>
  <si>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</si>
  <si>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</si>
  <si>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</si>
  <si>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</si>
  <si>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</si>
  <si>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</si>
  <si>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</si>
  <si>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</si>
  <si>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</si>
  <si>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</si>
  <si>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</si>
  <si>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</si>
  <si>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</si>
  <si>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</si>
  <si>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</si>
  <si>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</si>
  <si>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</si>
  <si>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</si>
  <si>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</si>
  <si>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</si>
  <si>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</si>
  <si>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</si>
  <si>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</si>
  <si>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</si>
  <si>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</si>
  <si>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</si>
  <si>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</si>
  <si>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</si>
  <si>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</si>
  <si>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</si>
  <si>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</si>
  <si>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</si>
  <si>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</si>
  <si>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</si>
  <si>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</si>
  <si>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</si>
  <si>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</si>
  <si>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</si>
  <si>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</si>
  <si>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</si>
  <si>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</si>
  <si>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</si>
  <si>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</si>
  <si>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</si>
  <si>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</si>
  <si>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</si>
  <si>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</si>
  <si>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</si>
  <si>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</si>
  <si>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</si>
  <si>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</si>
  <si>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</si>
  <si>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</si>
  <si>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</si>
  <si>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</si>
  <si>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</si>
  <si>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</si>
  <si>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</si>
  <si>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</si>
  <si>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</si>
  <si>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</si>
  <si>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</si>
  <si>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</si>
  <si>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</si>
  <si>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</si>
  <si>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</si>
  <si>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</si>
  <si>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</si>
  <si>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</si>
  <si>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</si>
  <si>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</si>
  <si>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</si>
  <si>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</si>
  <si>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</si>
  <si>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</si>
  <si>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</si>
  <si>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</si>
  <si>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</si>
  <si>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</si>
  <si>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</si>
  <si>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</si>
  <si>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</si>
  <si>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</si>
  <si>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</si>
  <si>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</si>
  <si>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</si>
  <si>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</si>
  <si>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</si>
  <si>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</si>
  <si>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</si>
  <si>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</si>
  <si>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</si>
  <si>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</si>
  <si>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</si>
  <si>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</si>
  <si>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</si>
  <si>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</si>
  <si>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</si>
  <si>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</si>
  <si>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</si>
  <si>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</si>
  <si>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</si>
  <si>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</si>
  <si>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</si>
  <si>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</si>
  <si>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</si>
  <si>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</si>
  <si>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</si>
  <si>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</si>
  <si>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</si>
  <si>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</si>
  <si>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</si>
  <si>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</si>
  <si>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</si>
  <si>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</si>
  <si>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</si>
  <si>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</si>
  <si>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</si>
  <si>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</si>
  <si>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</si>
  <si>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</si>
  <si>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</si>
  <si>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</si>
  <si>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</si>
  <si>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</si>
  <si>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</si>
  <si>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</si>
  <si>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</si>
  <si>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</si>
  <si>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</si>
  <si>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</si>
  <si>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</si>
  <si>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</si>
  <si>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</si>
  <si>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</si>
  <si>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</si>
  <si>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</si>
  <si>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</si>
  <si>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</si>
  <si>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</si>
  <si>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</si>
  <si>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</si>
  <si>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</si>
  <si>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</si>
  <si>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</si>
  <si>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</si>
  <si>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</si>
  <si>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</si>
  <si>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</si>
  <si>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</si>
  <si>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</si>
  <si>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</si>
  <si>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</si>
  <si>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</si>
  <si>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</si>
  <si>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</si>
  <si>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</si>
  <si>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</si>
  <si>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</si>
  <si>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</si>
  <si>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</si>
  <si>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</si>
  <si>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</si>
  <si>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</si>
  <si>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</si>
  <si>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</si>
  <si>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</si>
  <si>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</si>
  <si>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</si>
  <si>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</si>
  <si>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</si>
  <si>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</si>
  <si>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</si>
  <si>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</si>
  <si>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</si>
  <si>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</si>
  <si>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</si>
  <si>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</si>
  <si>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</si>
  <si>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</si>
  <si>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</si>
  <si>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</si>
  <si>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</si>
  <si>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</si>
  <si>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</si>
  <si>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</si>
  <si>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</si>
  <si>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</si>
  <si>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</si>
  <si>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</si>
  <si>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</si>
  <si>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</si>
  <si>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</si>
  <si>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</si>
  <si>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</si>
  <si>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</si>
  <si>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</si>
  <si>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</si>
  <si>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</si>
  <si>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</si>
  <si>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</si>
  <si>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</si>
  <si>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</si>
  <si>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</si>
  <si>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</si>
  <si>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</si>
  <si>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</si>
  <si>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</si>
  <si>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</si>
  <si>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</si>
  <si>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</si>
  <si>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</si>
  <si>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</si>
  <si>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</si>
  <si>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</si>
  <si>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</si>
  <si>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</si>
  <si>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</si>
  <si>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</si>
  <si>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</si>
  <si>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</si>
  <si>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</si>
  <si>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</si>
  <si>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</si>
  <si>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</si>
  <si>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</si>
  <si>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</si>
  <si>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</si>
  <si>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</si>
  <si>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</si>
  <si>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</si>
  <si>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</si>
  <si>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</si>
  <si>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</si>
  <si>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</si>
  <si>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</si>
  <si>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</si>
  <si>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</si>
  <si>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</si>
  <si>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</si>
  <si>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</si>
  <si>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</si>
  <si>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</si>
  <si>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</si>
  <si>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</si>
  <si>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</si>
  <si>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</si>
  <si>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</si>
  <si>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</si>
  <si>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</si>
  <si>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</si>
  <si>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</si>
  <si>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</si>
  <si>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</si>
  <si>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</si>
  <si>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</si>
  <si>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</si>
  <si>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</si>
  <si>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</si>
  <si>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</si>
  <si>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</si>
  <si>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</si>
  <si>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</si>
  <si>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</si>
  <si>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</si>
  <si>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</si>
  <si>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</si>
  <si>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</si>
  <si>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</si>
  <si>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</si>
  <si>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</si>
  <si>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</si>
  <si>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</si>
  <si>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</si>
  <si>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</si>
  <si>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</si>
  <si>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</si>
  <si>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</si>
  <si>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</si>
  <si>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</si>
  <si>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</si>
  <si>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</si>
  <si>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</si>
  <si>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</si>
  <si>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</si>
  <si>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</si>
  <si>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</si>
  <si>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</si>
  <si>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</si>
  <si>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</si>
  <si>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</si>
  <si>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</si>
  <si>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</si>
  <si>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</si>
  <si>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</si>
  <si>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</si>
  <si>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</si>
  <si>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</si>
  <si>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</si>
  <si>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</si>
  <si>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</si>
  <si>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</si>
  <si>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</si>
  <si>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</si>
  <si>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</si>
  <si>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</si>
  <si>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</si>
  <si>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</si>
  <si>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</si>
  <si>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</si>
  <si>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</si>
  <si>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</si>
  <si>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</si>
  <si>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</si>
  <si>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</si>
  <si>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</si>
  <si>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</si>
  <si>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</si>
  <si>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</si>
  <si>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</si>
  <si>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</si>
  <si>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</si>
  <si>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</si>
  <si>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</si>
  <si>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</si>
  <si>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</si>
  <si>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</si>
  <si>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</si>
  <si>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</si>
  <si>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</si>
  <si>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</si>
  <si>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</si>
  <si>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</si>
  <si>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</si>
  <si>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</si>
  <si>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</si>
  <si>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</si>
  <si>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</si>
  <si>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</si>
  <si>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</si>
  <si>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</si>
  <si>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</si>
  <si>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</si>
  <si>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</si>
  <si>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</si>
  <si>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</si>
  <si>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</si>
  <si>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</si>
  <si>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</si>
  <si>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</si>
  <si>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</si>
  <si>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</si>
  <si>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</si>
  <si>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</si>
  <si>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</si>
  <si>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</si>
  <si>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</si>
  <si>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</si>
  <si>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</si>
  <si>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</si>
  <si>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</si>
  <si>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</si>
  <si>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</si>
  <si>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</si>
  <si>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</si>
  <si>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</si>
  <si>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</si>
  <si>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</si>
  <si>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</si>
  <si>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</si>
  <si>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</si>
  <si>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</si>
  <si>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</si>
  <si>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</si>
  <si>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</si>
  <si>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</si>
  <si>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</si>
  <si>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</si>
  <si>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</si>
  <si>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</si>
  <si>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</si>
  <si>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</si>
  <si>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</si>
  <si>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</si>
  <si>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</si>
  <si>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</si>
  <si>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</si>
  <si>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</si>
  <si>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</si>
  <si>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</si>
  <si>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</si>
  <si>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</si>
  <si>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</si>
  <si>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</si>
  <si>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</si>
  <si>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</si>
  <si>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</si>
  <si>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</si>
  <si>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</si>
  <si>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</si>
  <si>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</si>
  <si>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</si>
  <si>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</si>
  <si>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</si>
  <si>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</si>
  <si>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</si>
  <si>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</si>
  <si>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</si>
  <si>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</si>
  <si>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</si>
  <si>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</si>
  <si>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</si>
  <si>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</si>
  <si>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</si>
  <si>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</si>
  <si>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</si>
  <si>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</si>
  <si>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</si>
  <si>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</si>
  <si>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</si>
  <si>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</si>
  <si>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</si>
  <si>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</si>
  <si>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</si>
  <si>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</si>
  <si>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</si>
  <si>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</si>
  <si>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</si>
  <si>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</si>
  <si>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</si>
  <si>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</si>
  <si>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</si>
  <si>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</si>
  <si>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</si>
  <si>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</si>
  <si>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</si>
  <si>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</si>
  <si>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</si>
  <si>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</si>
  <si>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</si>
  <si>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</si>
  <si>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</si>
  <si>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</si>
  <si>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</si>
  <si>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</si>
  <si>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</si>
  <si>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</si>
  <si>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</si>
  <si>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</si>
  <si>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</si>
  <si>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</si>
  <si>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</si>
  <si>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</si>
  <si>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</si>
  <si>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</si>
  <si>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</si>
  <si>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</si>
  <si>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</si>
  <si>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</si>
  <si>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</si>
  <si>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</si>
  <si>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</si>
  <si>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</si>
  <si>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</si>
  <si>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</si>
  <si>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</si>
  <si>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</si>
  <si>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</si>
  <si>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</si>
  <si>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</si>
  <si>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</si>
  <si>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</si>
  <si>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</si>
  <si>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</si>
  <si>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</si>
  <si>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</si>
  <si>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</si>
  <si>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</si>
  <si>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</si>
  <si>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</si>
  <si>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</si>
  <si>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</si>
  <si>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</si>
  <si>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</si>
  <si>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</si>
  <si>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</si>
  <si>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</si>
  <si>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</si>
  <si>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</si>
  <si>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</si>
  <si>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</si>
  <si>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</si>
  <si>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</si>
  <si>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</si>
  <si>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</si>
  <si>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</si>
  <si>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</si>
  <si>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</si>
  <si>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</si>
  <si>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</si>
  <si>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</si>
  <si>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</si>
  <si>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</si>
  <si>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</si>
  <si>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</si>
  <si>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</si>
  <si>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</si>
  <si>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</si>
  <si>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</si>
  <si>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</si>
  <si>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</si>
  <si>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</si>
  <si>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</si>
  <si>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</si>
  <si>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</si>
  <si>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</si>
  <si>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</si>
  <si>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</si>
  <si>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</si>
  <si>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</si>
  <si>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</si>
  <si>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</si>
  <si>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</si>
  <si>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</si>
  <si>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</si>
  <si>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</si>
  <si>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</si>
  <si>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</si>
  <si>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</si>
  <si>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</si>
  <si>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</si>
  <si>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</si>
  <si>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</si>
  <si>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</si>
  <si>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</si>
  <si>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</si>
  <si>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</si>
  <si>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</si>
  <si>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</si>
  <si>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</si>
  <si>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</si>
  <si>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</si>
  <si>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</si>
  <si>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</si>
  <si>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</si>
  <si>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</si>
  <si>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</si>
  <si>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</si>
  <si>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</si>
  <si>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</si>
  <si>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</si>
  <si>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</si>
  <si>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</si>
  <si>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</si>
  <si>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</si>
  <si>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</si>
  <si>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</si>
  <si>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</si>
  <si>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</si>
  <si>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</si>
  <si>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</si>
  <si>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</si>
  <si>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</si>
  <si>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</si>
  <si>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</si>
  <si>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</si>
  <si>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</si>
  <si>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</si>
  <si>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</si>
  <si>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</si>
  <si>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</si>
  <si>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</si>
  <si>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</si>
  <si>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</si>
  <si>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</si>
  <si>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</si>
  <si>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</si>
  <si>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</si>
  <si>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</si>
  <si>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</si>
  <si>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</si>
  <si>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</si>
  <si>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</si>
  <si>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</si>
  <si>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</si>
  <si>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</si>
  <si>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</si>
  <si>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</si>
  <si>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</si>
  <si>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</si>
  <si>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</si>
  <si>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</si>
  <si>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</si>
  <si>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</si>
  <si>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</si>
  <si>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</si>
  <si>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</si>
  <si>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</si>
  <si>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</si>
  <si>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</si>
  <si>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</si>
  <si>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</si>
  <si>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</si>
  <si>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</si>
  <si>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</si>
  <si>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</si>
  <si>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</si>
  <si>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</si>
  <si>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</si>
  <si>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</si>
  <si>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</si>
  <si>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</si>
  <si>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</si>
  <si>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</si>
  <si>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</si>
  <si>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</si>
  <si>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</si>
  <si>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</si>
  <si>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</si>
  <si>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</si>
  <si>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</si>
  <si>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</si>
  <si>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</si>
  <si>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</si>
  <si>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</si>
  <si>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</si>
  <si>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</si>
  <si>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</si>
  <si>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</si>
  <si>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</si>
  <si>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</si>
  <si>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</si>
  <si>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</si>
  <si>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</si>
  <si>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</si>
  <si>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</si>
  <si>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</si>
  <si>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</si>
  <si>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</si>
  <si>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</si>
  <si>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</si>
  <si>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</si>
  <si>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</si>
  <si>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</si>
  <si>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</si>
  <si>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</si>
  <si>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</si>
  <si>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</si>
  <si>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</si>
  <si>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</si>
  <si>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</si>
  <si>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</si>
  <si>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</si>
  <si>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</si>
  <si>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</si>
  <si>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</si>
  <si>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</si>
  <si>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</si>
  <si>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</si>
  <si>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</si>
  <si>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</si>
  <si>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</si>
  <si>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</si>
  <si>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</si>
  <si>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</si>
  <si>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</si>
  <si>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</si>
  <si>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</si>
  <si>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</si>
  <si>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</si>
  <si>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</si>
  <si>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</si>
  <si>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</si>
  <si>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</si>
  <si>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</si>
  <si>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</si>
  <si>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</si>
  <si>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</si>
  <si>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</si>
  <si>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</si>
  <si>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</si>
  <si>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</si>
  <si>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</si>
  <si>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</si>
  <si>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</si>
  <si>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</si>
  <si>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</si>
  <si>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</si>
  <si>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</si>
  <si>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</si>
  <si>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</si>
  <si>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</si>
  <si>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</si>
  <si>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</si>
  <si>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</si>
  <si>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</si>
  <si>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</si>
  <si>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</si>
  <si>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</si>
  <si>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</si>
  <si>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</si>
  <si>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</si>
  <si>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</si>
  <si>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</si>
  <si>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</si>
  <si>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</si>
  <si>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</si>
  <si>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</si>
  <si>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</si>
  <si>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</si>
  <si>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</si>
  <si>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</si>
  <si>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</si>
  <si>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</si>
  <si>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</si>
  <si>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</si>
  <si>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</si>
  <si>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</si>
  <si>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</si>
  <si>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</si>
  <si>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</si>
  <si>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</si>
  <si>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</si>
  <si>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</si>
  <si>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</si>
  <si>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</si>
  <si>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</si>
  <si>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</si>
  <si>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</si>
  <si>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</si>
  <si>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</si>
  <si>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</si>
  <si>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</si>
  <si>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</si>
  <si>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</si>
  <si>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</si>
  <si>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</si>
  <si>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</si>
  <si>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</si>
  <si>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</si>
  <si>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</si>
  <si>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</si>
  <si>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</si>
  <si>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</si>
  <si>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</si>
  <si>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</si>
  <si>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</si>
  <si>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</si>
  <si>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</si>
  <si>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</si>
  <si>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</si>
  <si>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</si>
  <si>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</si>
  <si>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</si>
  <si>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</si>
  <si>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</si>
  <si>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</si>
  <si>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</si>
  <si>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</si>
  <si>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</si>
  <si>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</si>
  <si>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</si>
  <si>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</si>
  <si>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</si>
  <si>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</si>
  <si>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</si>
  <si>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</si>
  <si>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</si>
  <si>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</si>
  <si>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</si>
  <si>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</si>
  <si>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</si>
  <si>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</si>
  <si>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</si>
  <si>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</si>
  <si>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</si>
  <si>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</si>
  <si>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</si>
  <si>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</si>
  <si>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</si>
  <si>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</si>
  <si>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</si>
  <si>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</si>
  <si>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</si>
  <si>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</si>
  <si>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</si>
  <si>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</si>
  <si>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</si>
  <si>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</si>
  <si>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</si>
  <si>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</si>
  <si>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</si>
  <si>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</si>
  <si>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</si>
  <si>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</si>
  <si>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</si>
  <si>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</si>
  <si>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</si>
  <si>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</si>
  <si>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</si>
  <si>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</si>
  <si>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</si>
  <si>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</si>
  <si>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</si>
  <si>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</si>
  <si>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</si>
  <si>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</si>
  <si>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</si>
  <si>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</si>
  <si>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</si>
  <si>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</si>
  <si>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</si>
  <si>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</si>
  <si>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</si>
  <si>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</si>
  <si>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</si>
  <si>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</si>
  <si>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</si>
  <si>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</si>
  <si>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</si>
  <si>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</si>
  <si>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</si>
  <si>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</si>
  <si>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</si>
  <si>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</si>
  <si>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</si>
  <si>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</si>
  <si>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</si>
  <si>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</si>
  <si>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</si>
  <si>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</si>
  <si>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</si>
  <si>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</si>
  <si>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</si>
  <si>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</si>
  <si>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</si>
  <si>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</si>
  <si>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</si>
  <si>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</si>
  <si>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</si>
  <si>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</si>
  <si>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</si>
  <si>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</si>
  <si>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</si>
  <si>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</si>
  <si>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</si>
  <si>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</si>
  <si>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</si>
  <si>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</si>
  <si>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</si>
  <si>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</si>
  <si>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</si>
  <si>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</si>
  <si>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</si>
  <si>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</si>
  <si>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</si>
  <si>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</si>
  <si>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</si>
  <si>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</si>
  <si>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</si>
  <si>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</si>
  <si>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</si>
  <si>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</si>
  <si>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</si>
  <si>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</si>
  <si>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</si>
  <si>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</si>
  <si>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</si>
  <si>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</si>
  <si>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</si>
  <si>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</si>
  <si>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</si>
  <si>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</si>
  <si>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</si>
  <si>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</si>
  <si>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</si>
  <si>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</si>
  <si>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</si>
  <si>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</si>
  <si>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</si>
  <si>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</si>
  <si>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</si>
  <si>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</si>
  <si>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</si>
  <si>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</si>
  <si>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</si>
  <si>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</si>
  <si>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</si>
  <si>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</si>
  <si>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</si>
  <si>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</si>
  <si>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</si>
  <si>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</si>
  <si>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</si>
  <si>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</si>
  <si>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</si>
  <si>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</si>
  <si>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</si>
  <si>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</si>
  <si>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</si>
  <si>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</si>
  <si>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</si>
  <si>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</si>
  <si>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</si>
  <si>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</si>
  <si>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</si>
  <si>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</si>
  <si>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</si>
  <si>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</si>
  <si>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</si>
  <si>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</si>
  <si>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</si>
  <si>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</si>
  <si>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</si>
  <si>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</si>
  <si>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</si>
  <si>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</si>
  <si>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</si>
  <si>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</si>
  <si>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</si>
  <si>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</si>
  <si>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</si>
  <si>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</si>
  <si>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</si>
  <si>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</si>
  <si>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</si>
  <si>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</si>
  <si>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</si>
  <si>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</si>
  <si>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</si>
  <si>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</si>
  <si>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</si>
  <si>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</si>
  <si>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</si>
  <si>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</si>
  <si>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</si>
  <si>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</si>
  <si>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</si>
  <si>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</si>
  <si>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</si>
  <si>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</si>
  <si>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</si>
  <si>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</si>
  <si>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</si>
  <si>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</si>
  <si>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</si>
  <si>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</si>
  <si>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</si>
  <si>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</si>
  <si>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</si>
  <si>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</si>
  <si>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</si>
  <si>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</si>
  <si>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</si>
  <si>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</si>
  <si>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</si>
  <si>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</si>
  <si>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</si>
  <si>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</si>
  <si>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</si>
  <si>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</si>
  <si>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</si>
  <si>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</si>
  <si>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</si>
  <si>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</si>
  <si>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</si>
  <si>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</si>
  <si>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</si>
  <si>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</si>
  <si>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</si>
  <si>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</si>
  <si>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</si>
  <si>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</si>
  <si>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</si>
  <si>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</si>
  <si>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</si>
  <si>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</si>
  <si>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</si>
  <si>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</si>
  <si>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</si>
  <si>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</si>
  <si>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</si>
  <si>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</si>
  <si>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</si>
  <si>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</si>
  <si>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</si>
  <si>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</si>
  <si>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</si>
  <si>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</si>
  <si>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</si>
  <si>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</si>
  <si>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</si>
  <si>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</si>
  <si>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</si>
  <si>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</si>
  <si>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</si>
  <si>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</si>
  <si>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</si>
  <si>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</si>
  <si>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</si>
  <si>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</si>
  <si>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</si>
  <si>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</si>
  <si>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</si>
  <si>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</si>
  <si>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</si>
  <si>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</si>
  <si>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</si>
  <si>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</si>
  <si>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</si>
  <si>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</si>
  <si>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</si>
  <si>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</si>
  <si>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</si>
  <si>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</si>
  <si>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</si>
  <si>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</si>
  <si>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</si>
  <si>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</si>
  <si>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</si>
  <si>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</si>
  <si>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</si>
  <si>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</si>
  <si>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</si>
  <si>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</si>
  <si>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</si>
  <si>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</si>
  <si>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</si>
  <si>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</si>
  <si>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</si>
  <si>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</si>
  <si>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</si>
  <si>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</si>
  <si>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</si>
  <si>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</si>
  <si>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</si>
  <si>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</si>
  <si>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</si>
  <si>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</si>
  <si>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</si>
  <si>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</si>
  <si>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</si>
  <si>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</si>
  <si>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</si>
  <si>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</si>
  <si>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</si>
  <si>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</si>
  <si>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</si>
  <si>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</si>
  <si>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</si>
  <si>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</si>
  <si>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</si>
  <si>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</si>
  <si>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</si>
  <si>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</si>
  <si>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</si>
  <si>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</si>
  <si>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</si>
  <si>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</si>
  <si>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</si>
  <si>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</si>
  <si>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</si>
  <si>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</si>
  <si>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</si>
  <si>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</si>
  <si>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</si>
  <si>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</si>
  <si>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</si>
  <si>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</si>
  <si>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</si>
  <si>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</si>
  <si>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</si>
  <si>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</si>
  <si>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</si>
  <si>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</si>
  <si>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</si>
  <si>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</si>
  <si>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</si>
  <si>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</si>
  <si>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</si>
  <si>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</si>
  <si>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</si>
  <si>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</si>
  <si>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</si>
  <si>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</si>
  <si>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</si>
  <si>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</si>
  <si>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</si>
  <si>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</si>
  <si>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</si>
  <si>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</si>
  <si>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</si>
  <si>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</si>
  <si>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</si>
  <si>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</si>
  <si>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</si>
  <si>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</si>
  <si>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</si>
  <si>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</si>
  <si>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</si>
  <si>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</si>
  <si>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</si>
  <si>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</si>
  <si>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</si>
  <si>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</si>
  <si>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</si>
  <si>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</si>
  <si>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</si>
  <si>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</si>
  <si>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</si>
  <si>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</si>
  <si>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</si>
  <si>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</si>
  <si>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</si>
  <si>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</si>
  <si>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</si>
  <si>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</si>
  <si>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</si>
  <si>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</si>
  <si>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</si>
  <si>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</si>
  <si>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</si>
  <si>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</si>
  <si>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</si>
  <si>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</si>
  <si>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</si>
  <si>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</si>
  <si>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</si>
  <si>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</si>
  <si>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</si>
  <si>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</si>
  <si>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</si>
  <si>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</si>
  <si>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</si>
  <si>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</si>
  <si>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</si>
  <si>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</si>
  <si>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</si>
  <si>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</si>
  <si>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</si>
  <si>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</si>
  <si>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</si>
  <si>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</si>
  <si>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</si>
  <si>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</si>
  <si>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</si>
  <si>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</si>
  <si>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</si>
  <si>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</si>
  <si>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</si>
  <si>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</si>
  <si>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</si>
  <si>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</si>
  <si>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</si>
  <si>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</si>
  <si>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</si>
  <si>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</si>
  <si>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</si>
  <si>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</si>
  <si>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</si>
  <si>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</si>
  <si>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</si>
  <si>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</si>
  <si>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</si>
  <si>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</si>
  <si>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</si>
  <si>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</si>
  <si>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</si>
  <si>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</si>
  <si>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</si>
  <si>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</si>
  <si>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</si>
  <si>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</si>
  <si>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</si>
  <si>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</si>
  <si>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</si>
  <si>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</si>
  <si>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</si>
  <si>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</si>
  <si>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</si>
  <si>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</si>
  <si>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</si>
  <si>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</si>
  <si>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</si>
  <si>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</si>
  <si>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</si>
  <si>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</si>
  <si>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</si>
  <si>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</si>
  <si>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</si>
  <si>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</si>
  <si>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</si>
  <si>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</si>
  <si>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</si>
  <si>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</si>
  <si>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</si>
  <si>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</si>
  <si>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</si>
  <si>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</si>
  <si>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</si>
  <si>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</si>
  <si>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</si>
  <si>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</si>
  <si>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</si>
  <si>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</si>
  <si>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</si>
  <si>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</si>
  <si>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</si>
  <si>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</si>
  <si>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</si>
  <si>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</si>
  <si>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</si>
  <si>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</si>
  <si>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</si>
  <si>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</si>
  <si>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</si>
  <si>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</si>
  <si>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</si>
  <si>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</si>
  <si>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</si>
  <si>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</si>
  <si>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</si>
  <si>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</si>
  <si>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</si>
  <si>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</si>
  <si>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</si>
  <si>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</si>
  <si>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</si>
  <si>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</si>
  <si>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</si>
  <si>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</si>
  <si>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</si>
  <si>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</si>
  <si>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</si>
  <si>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</si>
  <si>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</si>
  <si>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</si>
  <si>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</si>
  <si>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</si>
  <si>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</si>
  <si>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</si>
  <si>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</si>
  <si>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</si>
  <si>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</si>
  <si>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</si>
  <si>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</si>
  <si>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</si>
  <si>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</si>
  <si>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</si>
  <si>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</si>
  <si>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</si>
  <si>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</si>
  <si>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</si>
  <si>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</si>
  <si>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</si>
  <si>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</si>
  <si>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</si>
  <si>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</si>
  <si>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</si>
  <si>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</si>
  <si>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</si>
  <si>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</si>
  <si>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</si>
  <si>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</si>
  <si>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</si>
  <si>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</si>
  <si>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</si>
  <si>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</si>
  <si>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</si>
  <si>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</si>
  <si>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</si>
  <si>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</si>
  <si>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</si>
  <si>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</si>
  <si>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</si>
  <si>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</si>
  <si>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</si>
  <si>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</si>
  <si>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</si>
  <si>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</si>
  <si>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</si>
  <si>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</si>
  <si>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</si>
  <si>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</si>
  <si>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</si>
  <si>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</si>
  <si>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</si>
  <si>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</si>
  <si>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</si>
  <si>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</si>
  <si>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</si>
  <si>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</si>
  <si>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</si>
  <si>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</si>
  <si>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</si>
  <si>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</si>
  <si>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</si>
  <si>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</si>
  <si>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</si>
  <si>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</si>
  <si>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</si>
  <si>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</si>
  <si>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</si>
  <si>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</si>
  <si>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</si>
  <si>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</si>
  <si>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</si>
  <si>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</si>
  <si>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</si>
  <si>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</si>
  <si>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</si>
  <si>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</si>
  <si>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</si>
  <si>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</si>
  <si>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</si>
  <si>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</si>
  <si>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</si>
  <si>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</si>
  <si>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</si>
  <si>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</si>
  <si>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</si>
  <si>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</si>
  <si>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</si>
  <si>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</si>
  <si>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</si>
  <si>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</si>
  <si>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</si>
  <si>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</si>
  <si>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</si>
  <si>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</si>
  <si>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</si>
  <si>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</si>
  <si>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</si>
  <si>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</si>
  <si>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</si>
  <si>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</si>
  <si>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</si>
  <si>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</si>
  <si>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</si>
  <si>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</si>
  <si>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</si>
  <si>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</si>
  <si>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</si>
  <si>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</si>
  <si>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</si>
  <si>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</si>
  <si>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</si>
  <si>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</si>
  <si>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</si>
  <si>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</si>
  <si>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</si>
  <si>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</si>
  <si>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</si>
  <si>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</si>
  <si>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</si>
  <si>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</si>
  <si>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</si>
  <si>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</si>
  <si>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</si>
  <si>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</si>
  <si>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</si>
  <si>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</si>
  <si>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</si>
  <si>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</si>
  <si>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</si>
  <si>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</si>
  <si>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</si>
  <si>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</si>
  <si>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</si>
  <si>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</si>
  <si>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</si>
  <si>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</si>
  <si>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</si>
  <si>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</si>
  <si>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</si>
  <si>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</si>
  <si>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</si>
  <si>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</si>
  <si>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</si>
  <si>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</si>
  <si>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</si>
  <si>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</si>
  <si>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</si>
  <si>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</si>
  <si>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</si>
  <si>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</si>
  <si>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</si>
  <si>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</si>
  <si>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</si>
  <si>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</si>
  <si>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</si>
  <si>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</si>
  <si>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</si>
  <si>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</si>
  <si>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</si>
  <si>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</si>
  <si>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</si>
  <si>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</si>
  <si>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</si>
  <si>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</si>
  <si>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</si>
  <si>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</si>
  <si>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</si>
  <si>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</si>
  <si>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</si>
  <si>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</si>
  <si>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</si>
  <si>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</si>
  <si>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</si>
  <si>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</si>
  <si>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</si>
  <si>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</si>
  <si>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</si>
  <si>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</si>
  <si>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</si>
  <si>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</si>
  <si>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</si>
  <si>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</si>
  <si>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</si>
  <si>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</si>
  <si>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</si>
  <si>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</si>
  <si>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</si>
  <si>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</si>
  <si>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</si>
  <si>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</si>
  <si>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</si>
  <si>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</si>
  <si>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</si>
  <si>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</si>
  <si>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</si>
  <si>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</si>
  <si>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</si>
  <si>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</si>
  <si>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</si>
  <si>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</si>
  <si>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</si>
  <si>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</si>
  <si>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</si>
  <si>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</si>
  <si>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</si>
  <si>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</si>
  <si>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</si>
  <si>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</si>
  <si>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</si>
  <si>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</si>
  <si>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</si>
  <si>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</si>
  <si>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</si>
  <si>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</si>
  <si>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</si>
  <si>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</si>
  <si>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</si>
  <si>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</si>
  <si>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</si>
  <si>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</si>
  <si>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</si>
  <si>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</si>
  <si>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</si>
  <si>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</si>
  <si>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</si>
  <si>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</si>
  <si>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</si>
  <si>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</si>
  <si>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</si>
  <si>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</si>
  <si>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</si>
  <si>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</si>
  <si>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</si>
  <si>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</si>
  <si>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</si>
  <si>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</si>
  <si>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</si>
  <si>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</si>
  <si>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</si>
  <si>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</si>
  <si>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</si>
  <si>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</si>
  <si>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</si>
  <si>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</si>
  <si>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</si>
  <si>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</si>
  <si>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</si>
  <si>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</si>
  <si>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</si>
  <si>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</si>
  <si>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</si>
  <si>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</si>
  <si>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</si>
  <si>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</si>
  <si>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</si>
  <si>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</si>
  <si>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</si>
  <si>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</si>
  <si>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</si>
  <si>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</si>
  <si>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</si>
  <si>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</si>
  <si>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</si>
  <si>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</si>
  <si>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</si>
  <si>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</si>
  <si>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</si>
  <si>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</si>
  <si>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</si>
  <si>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</si>
  <si>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</si>
  <si>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</si>
  <si>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</si>
  <si>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</si>
  <si>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</si>
  <si>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</si>
  <si>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</si>
  <si>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</si>
  <si>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</si>
  <si>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</si>
  <si>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</si>
  <si>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</si>
  <si>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</si>
  <si>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</si>
  <si>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</si>
  <si>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</si>
  <si>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</si>
  <si>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</si>
  <si>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</si>
  <si>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</si>
  <si>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</si>
  <si>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</si>
  <si>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</si>
  <si>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</si>
  <si>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</si>
  <si>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</si>
  <si>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</si>
  <si>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</si>
  <si>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</si>
  <si>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</si>
  <si>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</si>
  <si>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</si>
  <si>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</si>
  <si>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</si>
  <si>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</si>
  <si>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</si>
  <si>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</si>
  <si>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</si>
  <si>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</si>
  <si>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</si>
  <si>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</si>
  <si>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</si>
  <si>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</si>
  <si>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</si>
  <si>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</si>
  <si>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</si>
  <si>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</si>
  <si>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</si>
  <si>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</si>
  <si>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</si>
  <si>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</si>
  <si>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</si>
  <si>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</si>
  <si>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</si>
  <si>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</si>
  <si>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</si>
  <si>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</si>
  <si>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</si>
  <si>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</si>
  <si>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</si>
  <si>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</si>
  <si>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</si>
  <si>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</si>
  <si>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</si>
  <si>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</si>
  <si>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</si>
  <si>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</si>
  <si>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</si>
  <si>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</si>
  <si>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</si>
  <si>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</si>
  <si>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</si>
  <si>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</si>
  <si>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</si>
  <si>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</si>
  <si>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</si>
  <si>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</si>
  <si>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</si>
  <si>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</si>
  <si>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</si>
  <si>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</si>
  <si>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</si>
  <si>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</si>
  <si>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</si>
  <si>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</si>
  <si>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</si>
  <si>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</si>
  <si>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</si>
  <si>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</si>
  <si>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</si>
  <si>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</si>
  <si>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</si>
  <si>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</si>
  <si>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</si>
  <si>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</si>
  <si>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</si>
  <si>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</si>
  <si>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</si>
  <si>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</si>
  <si>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</si>
  <si>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</si>
  <si>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</si>
  <si>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</si>
  <si>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</si>
  <si>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</si>
  <si>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</si>
  <si>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</si>
  <si>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</si>
  <si>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</si>
  <si>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</si>
  <si>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</si>
  <si>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</si>
  <si>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</si>
  <si>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</si>
  <si>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</si>
  <si>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</si>
  <si>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</si>
  <si>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</si>
  <si>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</si>
  <si>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</si>
  <si>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</si>
  <si>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</si>
  <si>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</si>
  <si>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</si>
  <si>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</si>
  <si>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</si>
  <si>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</si>
  <si>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</si>
  <si>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</si>
  <si>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</si>
  <si>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</si>
  <si>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</si>
  <si>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</si>
  <si>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</si>
  <si>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</si>
  <si>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</si>
  <si>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</si>
  <si>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</si>
  <si>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</si>
  <si>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</si>
  <si>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</si>
  <si>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</si>
  <si>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</si>
  <si>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</si>
  <si>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</si>
  <si>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</si>
  <si>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</si>
  <si>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</si>
  <si>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</si>
  <si>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</si>
  <si>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</si>
  <si>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</si>
  <si>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</si>
  <si>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</si>
  <si>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</si>
  <si>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</si>
  <si>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</si>
  <si>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</si>
  <si>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</si>
  <si>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</si>
  <si>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</si>
  <si>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</si>
  <si>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</si>
  <si>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</si>
  <si>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</si>
  <si>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</si>
  <si>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</si>
  <si>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</si>
  <si>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</si>
  <si>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</si>
  <si>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</si>
  <si>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</si>
  <si>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</si>
  <si>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</si>
  <si>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</si>
  <si>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</si>
  <si>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</si>
  <si>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</si>
  <si>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</si>
  <si>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</si>
  <si>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</si>
  <si>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</si>
  <si>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</si>
  <si>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</si>
  <si>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</si>
  <si>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</si>
  <si>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</si>
  <si>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</si>
  <si>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</si>
  <si>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</si>
  <si>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</si>
  <si>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</si>
  <si>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</si>
  <si>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</si>
  <si>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</si>
  <si>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</si>
  <si>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</si>
  <si>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</si>
  <si>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</si>
  <si>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</si>
  <si>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</si>
  <si>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</si>
  <si>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</si>
  <si>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</si>
  <si>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</si>
  <si>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</si>
  <si>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</si>
  <si>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</si>
  <si>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</si>
  <si>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</si>
  <si>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</si>
  <si>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</si>
  <si>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</si>
  <si>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</si>
  <si>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</si>
  <si>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</si>
  <si>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</si>
  <si>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</si>
  <si>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</si>
  <si>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</si>
  <si>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</si>
  <si>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</si>
  <si>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</si>
  <si>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</si>
  <si>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</si>
  <si>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</si>
  <si>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</si>
  <si>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</si>
  <si>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</si>
  <si>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</si>
  <si>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</si>
  <si>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</si>
  <si>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</si>
  <si>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</si>
  <si>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</si>
  <si>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</si>
  <si>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</si>
  <si>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</si>
  <si>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</si>
  <si>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</si>
  <si>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</si>
  <si>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</si>
  <si>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</si>
  <si>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</si>
  <si>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</si>
  <si>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</si>
  <si>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</si>
  <si>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</si>
  <si>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</si>
  <si>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</si>
  <si>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</si>
  <si>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</si>
  <si>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</si>
  <si>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</si>
  <si>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</si>
  <si>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</si>
  <si>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</si>
  <si>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</si>
  <si>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</si>
  <si>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</si>
  <si>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</si>
  <si>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</si>
  <si>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</si>
  <si>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</si>
  <si>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</si>
  <si>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</si>
  <si>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</si>
  <si>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</si>
  <si>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</si>
  <si>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</si>
  <si>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</si>
  <si>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</si>
  <si>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</si>
  <si>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</si>
  <si>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</si>
  <si>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</si>
  <si>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</si>
  <si>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</si>
  <si>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</si>
  <si>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</si>
  <si>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</si>
  <si>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</si>
  <si>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</si>
  <si>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</si>
  <si>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</si>
  <si>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</si>
  <si>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</si>
  <si>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</si>
  <si>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</si>
  <si>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</si>
  <si>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</si>
  <si>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</si>
  <si>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</si>
  <si>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</si>
  <si>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</si>
  <si>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</si>
  <si>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</si>
  <si>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</si>
  <si>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</si>
  <si>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</si>
  <si>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</si>
  <si>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</si>
  <si>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</si>
  <si>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</si>
  <si>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</si>
  <si>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</si>
  <si>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</si>
  <si>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</si>
  <si>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</si>
  <si>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</si>
  <si>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</si>
  <si>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</si>
  <si>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</si>
  <si>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</si>
  <si>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</si>
  <si>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</si>
  <si>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</si>
  <si>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</si>
  <si>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</si>
  <si>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</si>
  <si>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</si>
  <si>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</si>
  <si>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</si>
  <si>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</si>
  <si>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</si>
  <si>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</si>
  <si>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</si>
  <si>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</si>
  <si>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</si>
  <si>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</si>
  <si>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</si>
  <si>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</si>
  <si>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</si>
  <si>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</si>
  <si>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</si>
  <si>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</si>
  <si>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</si>
  <si>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</si>
  <si>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</si>
  <si>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</si>
  <si>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</si>
  <si>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</si>
  <si>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</si>
  <si>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</si>
  <si>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</si>
  <si>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</si>
  <si>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</si>
  <si>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</si>
  <si>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</si>
  <si>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</si>
  <si>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</si>
  <si>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</si>
  <si>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</si>
  <si>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</si>
  <si>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</si>
  <si>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</si>
  <si>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</si>
  <si>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</si>
  <si>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</si>
  <si>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</si>
  <si>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</si>
  <si>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</si>
  <si>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</si>
  <si>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</si>
  <si>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</si>
  <si>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</si>
  <si>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</si>
  <si>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</si>
  <si>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</si>
  <si>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</si>
  <si>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</si>
  <si>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</si>
  <si>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</si>
  <si>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</si>
  <si>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</si>
  <si>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</si>
  <si>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</si>
  <si>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</si>
  <si>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</si>
  <si>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</si>
  <si>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</si>
  <si>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</si>
  <si>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</si>
  <si>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</si>
  <si>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</si>
  <si>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</si>
  <si>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</si>
  <si>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</si>
  <si>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</si>
  <si>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</si>
  <si>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</si>
  <si>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</si>
  <si>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</si>
  <si>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</si>
  <si>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</si>
  <si>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</si>
  <si>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</si>
  <si>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</si>
  <si>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</si>
  <si>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</si>
  <si>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</si>
  <si>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</si>
  <si>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</si>
  <si>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</si>
  <si>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</si>
  <si>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</si>
  <si>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</si>
  <si>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</si>
  <si>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</si>
  <si>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</si>
  <si>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</si>
  <si>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</si>
  <si>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</si>
  <si>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</si>
  <si>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</si>
  <si>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</si>
  <si>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</si>
  <si>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</si>
  <si>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</si>
  <si>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</si>
  <si>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</si>
  <si>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</si>
  <si>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</si>
  <si>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</si>
  <si>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</si>
  <si>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</si>
  <si>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</si>
  <si>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</si>
  <si>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</si>
  <si>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</si>
  <si>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</si>
  <si>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</si>
  <si>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</si>
  <si>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</si>
  <si>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</si>
  <si>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</si>
  <si>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</si>
  <si>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</si>
  <si>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</si>
  <si>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</si>
  <si>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</si>
  <si>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</si>
  <si>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</si>
  <si>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</si>
  <si>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</si>
  <si>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</si>
  <si>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</si>
  <si>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</si>
  <si>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</si>
  <si>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</si>
  <si>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</si>
  <si>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</si>
  <si>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</si>
  <si>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</si>
  <si>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</si>
  <si>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</si>
  <si>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</si>
  <si>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</si>
  <si>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</si>
  <si>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</si>
  <si>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</si>
  <si>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</si>
  <si>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</si>
  <si>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</si>
  <si>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</si>
  <si>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</si>
  <si>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</si>
  <si>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</si>
  <si>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</si>
  <si>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</si>
  <si>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</si>
  <si>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</si>
  <si>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</si>
  <si>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</si>
  <si>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</si>
  <si>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</si>
  <si>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</si>
  <si>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</si>
  <si>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</si>
  <si>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</si>
  <si>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</si>
  <si>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</si>
  <si>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</si>
  <si>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</si>
  <si>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</si>
  <si>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</si>
  <si>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</si>
  <si>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</si>
  <si>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</si>
  <si>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</si>
  <si>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</si>
  <si>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</si>
  <si>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</si>
  <si>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</si>
  <si>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</si>
  <si>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</si>
  <si>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</si>
  <si>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</si>
  <si>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</si>
  <si>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</si>
  <si>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</si>
  <si>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</si>
  <si>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</si>
  <si>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</si>
  <si>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</si>
  <si>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</si>
  <si>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</si>
  <si>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</si>
  <si>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</si>
  <si>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</si>
  <si>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</si>
  <si>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</si>
  <si>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</si>
  <si>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</si>
  <si>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</si>
  <si>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</si>
  <si>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</si>
  <si>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</si>
  <si>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</si>
  <si>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</si>
  <si>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</si>
  <si>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</si>
  <si>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</si>
  <si>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</si>
  <si>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</si>
  <si>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</si>
  <si>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</si>
  <si>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</si>
  <si>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</si>
  <si>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</si>
  <si>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</si>
  <si>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</si>
  <si>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</si>
  <si>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</si>
  <si>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</si>
  <si>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</si>
  <si>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</si>
  <si>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</si>
  <si>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</si>
  <si>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</si>
  <si>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</si>
  <si>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</si>
  <si>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</si>
  <si>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</si>
  <si>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</si>
  <si>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</si>
  <si>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</si>
  <si>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</si>
  <si>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</si>
  <si>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</si>
  <si>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</si>
  <si>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</si>
  <si>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</si>
  <si>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</si>
  <si>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</si>
  <si>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</si>
  <si>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</si>
  <si>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</si>
  <si>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</si>
  <si>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</si>
  <si>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</si>
  <si>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</si>
  <si>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</si>
  <si>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</si>
  <si>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</si>
  <si>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</si>
  <si>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</si>
  <si>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</si>
  <si>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</si>
  <si>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</si>
  <si>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</si>
  <si>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</si>
  <si>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</si>
  <si>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</si>
  <si>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</si>
  <si>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</si>
  <si>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</si>
  <si>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</si>
  <si>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</si>
  <si>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</si>
  <si>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</si>
  <si>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</si>
  <si>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</si>
  <si>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</si>
  <si>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</si>
  <si>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</si>
  <si>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</si>
  <si>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</si>
  <si>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</si>
  <si>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</si>
  <si>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</si>
  <si>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</si>
  <si>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</si>
  <si>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</si>
  <si>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</si>
  <si>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</si>
  <si>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</si>
  <si>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</si>
  <si>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</si>
  <si>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</si>
  <si>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</si>
  <si>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</si>
  <si>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</si>
  <si>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</si>
  <si>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</si>
  <si>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</si>
  <si>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</si>
  <si>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</si>
  <si>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</si>
  <si>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</si>
  <si>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</si>
  <si>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</si>
  <si>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</si>
  <si>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</si>
  <si>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</si>
  <si>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</si>
  <si>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</si>
  <si>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</si>
  <si>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</si>
  <si>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</si>
  <si>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</si>
  <si>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</si>
  <si>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</si>
  <si>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</si>
  <si>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</si>
  <si>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</si>
  <si>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</si>
  <si>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</si>
  <si>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</si>
  <si>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</si>
  <si>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</si>
  <si>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</si>
  <si>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</si>
  <si>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</si>
  <si>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</si>
  <si>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</si>
  <si>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</si>
  <si>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</si>
  <si>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</si>
  <si>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</si>
  <si>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</si>
  <si>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</si>
  <si>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</si>
  <si>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</si>
  <si>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</si>
  <si>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</si>
  <si>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</si>
  <si>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</si>
  <si>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</si>
  <si>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</si>
  <si>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</si>
  <si>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</si>
  <si>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</si>
  <si>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</si>
  <si>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</si>
  <si>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</si>
  <si>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</si>
  <si>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</si>
  <si>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</si>
  <si>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</si>
  <si>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</si>
  <si>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</si>
  <si>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</si>
  <si>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</si>
  <si>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</si>
  <si>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</si>
  <si>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</si>
  <si>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</si>
  <si>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</si>
  <si>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</si>
  <si>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</si>
  <si>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</si>
  <si>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</si>
  <si>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</si>
  <si>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</si>
  <si>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</si>
  <si>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</si>
  <si>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</si>
  <si>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</si>
  <si>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</si>
  <si>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</si>
  <si>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</si>
  <si>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</si>
  <si>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</si>
  <si>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</si>
  <si>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</si>
  <si>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</si>
  <si>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</si>
  <si>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</si>
  <si>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</si>
  <si>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</si>
  <si>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</si>
  <si>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</si>
  <si>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</si>
  <si>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</si>
  <si>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</si>
  <si>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</si>
  <si>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</si>
  <si>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</si>
  <si>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</si>
  <si>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</si>
  <si>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</si>
  <si>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</si>
  <si>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</si>
  <si>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</si>
  <si>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</si>
  <si>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</si>
  <si>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</si>
  <si>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</si>
  <si>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</si>
  <si>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</si>
  <si>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</si>
  <si>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</si>
  <si>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</si>
  <si>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</si>
  <si>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</si>
  <si>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</si>
  <si>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</si>
  <si>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</si>
  <si>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</si>
  <si>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</si>
  <si>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</si>
  <si>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</si>
  <si>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</si>
  <si>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</si>
  <si>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</si>
  <si>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</si>
  <si>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</si>
  <si>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</si>
  <si>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</si>
  <si>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</si>
  <si>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</si>
  <si>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</si>
  <si>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</si>
  <si>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</si>
  <si>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</si>
  <si>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</si>
  <si>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</si>
  <si>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</si>
  <si>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</si>
  <si>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</si>
  <si>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</si>
  <si>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</si>
  <si>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</si>
  <si>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</si>
  <si>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</si>
  <si>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</si>
  <si>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</si>
  <si>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</si>
  <si>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</si>
  <si>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</si>
  <si>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</si>
  <si>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</si>
  <si>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</si>
  <si>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</si>
  <si>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</si>
  <si>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</si>
  <si>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</si>
  <si>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</si>
  <si>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</si>
  <si>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</si>
  <si>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</si>
  <si>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</si>
  <si>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</si>
  <si>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</si>
  <si>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</si>
  <si>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</si>
  <si>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</si>
  <si>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</si>
  <si>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</si>
  <si>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</si>
  <si>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</si>
  <si>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</si>
  <si>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</si>
  <si>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</si>
  <si>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</si>
  <si>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</si>
  <si>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</si>
  <si>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</si>
  <si>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</si>
  <si>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</si>
  <si>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</si>
  <si>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</si>
  <si>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</si>
  <si>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</si>
  <si>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</si>
  <si>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</si>
  <si>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</si>
  <si>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</si>
  <si>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</si>
  <si>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</si>
  <si>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</si>
  <si>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</si>
  <si>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</si>
  <si>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</si>
  <si>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</si>
  <si>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</si>
  <si>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</si>
  <si>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</si>
  <si>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</si>
  <si>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</si>
  <si>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</si>
  <si>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</si>
  <si>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</si>
  <si>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</si>
  <si>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</si>
  <si>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</si>
  <si>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</si>
  <si>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</si>
  <si>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</si>
  <si>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</si>
  <si>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</si>
  <si>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</si>
  <si>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</si>
  <si>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</si>
  <si>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</si>
  <si>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</si>
  <si>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</si>
  <si>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</si>
  <si>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</si>
  <si>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</si>
  <si>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</si>
  <si>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</si>
  <si>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</si>
  <si>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</si>
  <si>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</si>
  <si>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</si>
  <si>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</si>
  <si>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</si>
  <si>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</si>
  <si>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</si>
  <si>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</si>
  <si>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</si>
  <si>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</si>
  <si>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</si>
  <si>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</si>
  <si>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</si>
  <si>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</si>
  <si>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</si>
  <si>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</si>
  <si>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</si>
  <si>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</si>
  <si>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</si>
  <si>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</si>
  <si>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</si>
  <si>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</si>
  <si>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</si>
  <si>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</si>
  <si>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</si>
  <si>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</si>
  <si>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</si>
  <si>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</si>
  <si>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</si>
  <si>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</si>
  <si>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</si>
  <si>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</si>
  <si>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</si>
  <si>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</si>
  <si>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</si>
  <si>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</si>
  <si>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</si>
  <si>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</si>
  <si>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</si>
  <si>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</si>
  <si>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</si>
  <si>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</si>
  <si>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</si>
  <si>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</si>
  <si>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</si>
  <si>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</si>
  <si>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</si>
  <si>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</si>
  <si>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</si>
  <si>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</si>
  <si>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</si>
  <si>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</si>
  <si>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</si>
  <si>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</si>
  <si>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</si>
  <si>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</si>
  <si>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</si>
  <si>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</si>
  <si>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</si>
  <si>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</si>
  <si>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</si>
  <si>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</si>
  <si>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</si>
  <si>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</si>
  <si>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</si>
  <si>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</si>
  <si>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</si>
  <si>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</si>
  <si>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</si>
  <si>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</si>
  <si>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</si>
  <si>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</si>
  <si>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</si>
  <si>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</si>
  <si>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</si>
  <si>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</si>
  <si>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</si>
  <si>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</si>
  <si>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</si>
  <si>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</si>
  <si>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</si>
  <si>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</si>
  <si>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</si>
  <si>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</si>
  <si>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</si>
  <si>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</si>
  <si>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</si>
  <si>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</si>
  <si>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</si>
  <si>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</si>
  <si>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</si>
  <si>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</si>
  <si>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</si>
  <si>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</si>
  <si>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</si>
  <si>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</si>
  <si>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</si>
  <si>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</si>
  <si>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</si>
  <si>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</si>
  <si>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</si>
  <si>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</si>
  <si>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</si>
  <si>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</si>
  <si>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</si>
  <si>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</si>
  <si>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</si>
  <si>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</si>
  <si>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</si>
  <si>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</si>
  <si>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</si>
  <si>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</si>
  <si>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</si>
  <si>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</si>
  <si>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</si>
  <si>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</si>
  <si>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</si>
  <si>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</si>
  <si>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</si>
  <si>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</si>
  <si>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</si>
  <si>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</si>
  <si>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</si>
  <si>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</si>
  <si>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</si>
  <si>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</si>
  <si>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</si>
  <si>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</si>
  <si>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</si>
  <si>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</si>
  <si>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</si>
  <si>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</si>
  <si>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</si>
  <si>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</si>
  <si>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</si>
  <si>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</si>
  <si>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</si>
  <si>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</si>
  <si>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</si>
  <si>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</si>
  <si>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</si>
  <si>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</si>
  <si>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</si>
  <si>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</si>
  <si>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</si>
  <si>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</si>
  <si>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</si>
  <si>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</si>
  <si>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</si>
  <si>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</si>
  <si>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</si>
  <si>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</si>
  <si>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</si>
  <si>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</si>
  <si>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</si>
  <si>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</si>
  <si>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</si>
  <si>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</si>
  <si>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</si>
  <si>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</si>
  <si>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</si>
  <si>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</si>
  <si>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</si>
  <si>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</si>
  <si>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</si>
  <si>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</si>
  <si>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</si>
  <si>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</si>
  <si>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</si>
  <si>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</si>
  <si>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</si>
  <si>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</si>
  <si>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</si>
  <si>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</si>
  <si>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</si>
  <si>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</si>
  <si>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</si>
  <si>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</si>
  <si>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</si>
  <si>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</si>
  <si>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</si>
  <si>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</si>
  <si>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</si>
  <si>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</si>
  <si>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</si>
  <si>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</si>
  <si>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</si>
  <si>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</si>
  <si>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</si>
  <si>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</si>
  <si>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</si>
  <si>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</si>
  <si>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</si>
  <si>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</si>
  <si>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</si>
  <si>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</si>
  <si>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</si>
  <si>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</si>
  <si>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</si>
  <si>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</si>
  <si>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</si>
  <si>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</si>
  <si>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</si>
  <si>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</si>
  <si>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</si>
  <si>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</si>
  <si>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</si>
  <si>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</si>
  <si>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</si>
  <si>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</si>
  <si>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</si>
  <si>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</si>
  <si>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</si>
  <si>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</si>
  <si>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</si>
  <si>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</si>
  <si>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</si>
  <si>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</si>
  <si>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</si>
  <si>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</si>
  <si>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</si>
  <si>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</si>
  <si>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</si>
  <si>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</si>
  <si>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</si>
  <si>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</si>
  <si>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</si>
  <si>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</si>
  <si>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</si>
  <si>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</si>
  <si>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</si>
  <si>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</si>
  <si>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</si>
  <si>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</si>
  <si>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</si>
  <si>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</si>
  <si>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</si>
  <si>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</si>
  <si>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</si>
  <si>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</si>
  <si>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</si>
  <si>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</si>
  <si>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</si>
  <si>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</si>
  <si>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</si>
  <si>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</si>
  <si>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</si>
  <si>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</si>
  <si>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</si>
  <si>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</si>
  <si>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</si>
  <si>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</si>
  <si>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</si>
  <si>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</si>
  <si>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</si>
  <si>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</si>
  <si>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</si>
  <si>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</si>
  <si>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</si>
  <si>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</si>
  <si>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</si>
  <si>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</si>
  <si>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</si>
  <si>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</si>
  <si>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</si>
  <si>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</si>
  <si>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</si>
  <si>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</si>
  <si>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</si>
  <si>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</si>
  <si>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</si>
  <si>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</si>
  <si>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</si>
  <si>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</si>
  <si>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</si>
  <si>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</si>
  <si>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</si>
  <si>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</si>
  <si>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</si>
  <si>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</si>
  <si>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</si>
  <si>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</si>
  <si>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</si>
  <si>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</si>
  <si>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</si>
  <si>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</si>
  <si>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</si>
  <si>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</si>
  <si>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</si>
  <si>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</si>
  <si>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</si>
  <si>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</si>
  <si>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</si>
  <si>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</si>
  <si>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</si>
  <si>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</si>
  <si>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</si>
  <si>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</si>
  <si>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</si>
  <si>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</si>
  <si>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</si>
  <si>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</si>
  <si>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</si>
  <si>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</si>
  <si>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</si>
  <si>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</si>
  <si>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</si>
  <si>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</si>
  <si>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</si>
  <si>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</si>
  <si>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</si>
  <si>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</si>
  <si>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</si>
  <si>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</si>
  <si>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</si>
  <si>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</si>
  <si>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</si>
  <si>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</si>
  <si>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</si>
  <si>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</si>
  <si>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</si>
  <si>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</si>
  <si>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</si>
  <si>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</si>
  <si>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</si>
  <si>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</si>
  <si>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</si>
  <si>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</si>
  <si>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</si>
  <si>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</si>
  <si>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</si>
  <si>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</si>
  <si>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</si>
  <si>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</si>
  <si>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</si>
  <si>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</si>
  <si>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</si>
  <si>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</si>
  <si>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</si>
  <si>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</si>
  <si>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</si>
  <si>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</si>
  <si>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</si>
  <si>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</si>
  <si>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</si>
  <si>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</si>
  <si>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</si>
  <si>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</si>
  <si>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</si>
  <si>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</si>
  <si>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</si>
  <si>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</si>
  <si>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</si>
  <si>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</si>
  <si>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</si>
  <si>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</si>
  <si>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</si>
  <si>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</si>
  <si>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</si>
  <si>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</si>
  <si>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</si>
  <si>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</si>
  <si>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</si>
  <si>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</si>
  <si>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</si>
  <si>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</si>
  <si>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</si>
  <si>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</si>
  <si>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</si>
  <si>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</si>
  <si>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</si>
  <si>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</si>
  <si>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</si>
  <si>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</si>
  <si>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</si>
  <si>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</si>
  <si>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</si>
  <si>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</si>
  <si>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</si>
  <si>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</si>
  <si>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</si>
  <si>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</si>
  <si>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</si>
  <si>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</si>
  <si>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</si>
  <si>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</si>
  <si>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</si>
  <si>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</si>
  <si>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</si>
  <si>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</si>
  <si>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</si>
  <si>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</si>
  <si>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</si>
  <si>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</si>
  <si>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</si>
  <si>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</si>
  <si>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</si>
  <si>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</si>
  <si>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</si>
  <si>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</si>
  <si>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</si>
  <si>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</si>
  <si>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</si>
  <si>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</si>
  <si>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</si>
  <si>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</si>
  <si>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</si>
  <si>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</si>
  <si>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</si>
  <si>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</si>
  <si>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</si>
  <si>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</si>
  <si>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</si>
  <si>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</si>
  <si>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</si>
  <si>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</si>
  <si>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</si>
  <si>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</si>
  <si>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</si>
  <si>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</si>
  <si>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</si>
  <si>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</si>
  <si>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</si>
  <si>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</si>
  <si>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</si>
  <si>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</si>
  <si>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</si>
  <si>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</si>
  <si>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</si>
  <si>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</si>
  <si>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</si>
  <si>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</si>
  <si>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</si>
  <si>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</si>
  <si>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</si>
  <si>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</si>
  <si>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</si>
  <si>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</si>
  <si>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</si>
  <si>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</si>
  <si>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</si>
  <si>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</si>
  <si>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</si>
  <si>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</si>
  <si>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</si>
  <si>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</si>
  <si>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</si>
  <si>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</si>
  <si>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</si>
  <si>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</si>
  <si>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</si>
  <si>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</si>
  <si>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</si>
  <si>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</si>
  <si>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</si>
  <si>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</si>
  <si>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</si>
  <si>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</si>
  <si>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</si>
  <si>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</si>
  <si>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</si>
  <si>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</si>
  <si>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</si>
  <si>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</si>
  <si>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</si>
  <si>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</si>
  <si>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</si>
  <si>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</si>
  <si>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</si>
  <si>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</si>
  <si>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</si>
  <si>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</si>
  <si>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</si>
  <si>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</si>
  <si>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</si>
  <si>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</si>
  <si>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</si>
  <si>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</si>
  <si>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</si>
  <si>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</si>
  <si>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</si>
  <si>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</si>
  <si>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</si>
  <si>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</si>
  <si>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</si>
  <si>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</si>
  <si>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</si>
  <si>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</si>
  <si>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</si>
  <si>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</si>
  <si>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</si>
  <si>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</si>
  <si>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</si>
  <si>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</si>
  <si>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</si>
  <si>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</si>
  <si>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</si>
  <si>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</si>
  <si>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</si>
  <si>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</si>
  <si>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</si>
  <si>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</si>
  <si>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</si>
  <si>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</si>
  <si>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</si>
  <si>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</si>
  <si>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</si>
  <si>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</si>
  <si>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</si>
  <si>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</si>
  <si>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</si>
  <si>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</si>
  <si>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</si>
  <si>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</si>
  <si>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</si>
  <si>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</si>
  <si>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</si>
  <si>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</si>
  <si>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</si>
  <si>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</si>
  <si>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</si>
  <si>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</si>
  <si>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</si>
  <si>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</si>
  <si>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</si>
  <si>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</si>
  <si>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</si>
  <si>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</si>
  <si>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</si>
  <si>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</si>
  <si>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</si>
  <si>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</si>
  <si>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</si>
  <si>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</si>
  <si>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</si>
  <si>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</si>
  <si>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</si>
  <si>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</si>
  <si>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</si>
  <si>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</si>
  <si>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</si>
  <si>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</si>
  <si>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</si>
  <si>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</si>
  <si>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</si>
  <si>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</si>
  <si>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</si>
  <si>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</si>
  <si>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</si>
  <si>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</si>
  <si>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</si>
  <si>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</si>
  <si>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</si>
  <si>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</si>
  <si>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</si>
  <si>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</si>
  <si>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</si>
  <si>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</si>
  <si>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</si>
  <si>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</si>
  <si>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</si>
  <si>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</si>
  <si>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</si>
  <si>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</si>
  <si>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</si>
  <si>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</si>
  <si>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</si>
  <si>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</si>
  <si>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</si>
  <si>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</si>
  <si>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</si>
  <si>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</si>
  <si>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</si>
  <si>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</si>
  <si>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</si>
  <si>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</si>
  <si>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</si>
  <si>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</si>
  <si>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</si>
  <si>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</si>
  <si>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</si>
  <si>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</si>
  <si>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</si>
  <si>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</si>
  <si>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</si>
  <si>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</si>
  <si>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</si>
  <si>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</si>
  <si>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</si>
  <si>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</si>
  <si>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</si>
  <si>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</si>
  <si>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</si>
  <si>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</si>
  <si>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</si>
  <si>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</si>
  <si>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</si>
  <si>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</si>
  <si>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</si>
  <si>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</si>
  <si>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</si>
  <si>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</si>
  <si>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</si>
  <si>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</si>
  <si>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</si>
  <si>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</si>
  <si>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</si>
  <si>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</si>
  <si>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</si>
  <si>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</si>
  <si>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</si>
  <si>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</si>
  <si>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</si>
  <si>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</si>
  <si>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</si>
  <si>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</si>
  <si>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</si>
  <si>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</si>
  <si>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</si>
  <si>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</si>
  <si>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</si>
  <si>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</si>
  <si>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</si>
  <si>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</si>
  <si>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</si>
  <si>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</si>
  <si>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</si>
  <si>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</si>
  <si>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</si>
  <si>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</si>
  <si>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</si>
  <si>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</si>
  <si>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</si>
  <si>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</si>
  <si>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</si>
  <si>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</si>
  <si>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</si>
  <si>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</si>
  <si>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</si>
  <si>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</si>
  <si>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</si>
  <si>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</si>
  <si>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</si>
  <si>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</si>
  <si>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</si>
  <si>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</si>
  <si>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</si>
  <si>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</si>
  <si>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</si>
  <si>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</si>
  <si>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</si>
  <si>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</si>
  <si>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</si>
  <si>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</si>
  <si>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</si>
  <si>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</si>
  <si>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</si>
  <si>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</si>
  <si>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</si>
  <si>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</si>
  <si>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</si>
  <si>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</si>
  <si>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</si>
  <si>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</si>
  <si>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</si>
  <si>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</si>
  <si>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</si>
  <si>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</si>
  <si>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</si>
  <si>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</si>
  <si>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</si>
  <si>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</si>
  <si>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</si>
  <si>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</si>
  <si>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</si>
  <si>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</si>
  <si>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</si>
  <si>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</si>
  <si>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</si>
  <si>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</si>
  <si>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</si>
  <si>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</si>
  <si>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</si>
  <si>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</si>
  <si>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</si>
  <si>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</si>
  <si>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</si>
  <si>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</si>
  <si>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</si>
  <si>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</si>
  <si>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</si>
  <si>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</si>
  <si>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</si>
  <si>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</si>
  <si>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</si>
  <si>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</si>
  <si>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</si>
  <si>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</si>
  <si>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</si>
  <si>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</si>
  <si>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</si>
  <si>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</si>
  <si>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</si>
  <si>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</si>
  <si>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</si>
  <si>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</si>
  <si>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</si>
  <si>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</si>
  <si>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</si>
  <si>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</si>
  <si>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</si>
  <si>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</si>
  <si>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</si>
  <si>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</si>
  <si>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</si>
  <si>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</si>
  <si>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</si>
  <si>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</si>
  <si>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</si>
  <si>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</si>
  <si>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</si>
  <si>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</si>
  <si>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</si>
  <si>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</si>
  <si>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</si>
  <si>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</si>
  <si>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</si>
  <si>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</si>
  <si>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</si>
  <si>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</si>
  <si>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</si>
  <si>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</si>
  <si>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</si>
  <si>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</si>
  <si>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</si>
  <si>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</si>
  <si>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</si>
  <si>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</si>
  <si>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</si>
  <si>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</si>
  <si>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</si>
  <si>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</si>
  <si>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</si>
  <si>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</si>
  <si>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</si>
  <si>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</si>
  <si>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</si>
  <si>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</si>
  <si>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</si>
  <si>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</si>
  <si>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</si>
  <si>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</si>
  <si>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</si>
  <si>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</si>
  <si>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</si>
  <si>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</si>
  <si>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</si>
  <si>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</si>
  <si>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</si>
  <si>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</si>
  <si>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</si>
  <si>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</si>
  <si>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</si>
  <si>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</si>
  <si>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</si>
  <si>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</si>
  <si>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</si>
  <si>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</si>
  <si>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</si>
  <si>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</si>
  <si>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</si>
  <si>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</si>
  <si>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</si>
  <si>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</si>
  <si>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</si>
  <si>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</si>
  <si>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</si>
  <si>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</si>
  <si>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</si>
  <si>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</si>
  <si>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</si>
  <si>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</si>
  <si>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</si>
  <si>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</si>
  <si>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</si>
  <si>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</si>
  <si>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</si>
  <si>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</si>
  <si>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</si>
  <si>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</si>
  <si>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</si>
  <si>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</si>
  <si>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</si>
  <si>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</si>
  <si>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</si>
  <si>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</si>
  <si>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</si>
  <si>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</si>
  <si>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</si>
  <si>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</si>
  <si>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</si>
  <si>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</si>
  <si>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</si>
  <si>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</si>
  <si>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</si>
  <si>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</si>
  <si>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</si>
  <si>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</si>
  <si>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</si>
  <si>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</si>
  <si>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</si>
  <si>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</si>
  <si>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</si>
  <si>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</si>
  <si>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</si>
  <si>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</si>
  <si>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</si>
  <si>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</si>
  <si>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</si>
  <si>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</si>
  <si>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</si>
  <si>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</si>
  <si>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</si>
  <si>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</si>
  <si>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</si>
  <si>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</si>
  <si>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</si>
  <si>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</si>
  <si>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</si>
  <si>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</si>
  <si>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</si>
  <si>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</si>
  <si>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</si>
  <si>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</si>
  <si>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</si>
  <si>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</si>
  <si>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</si>
  <si>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</si>
  <si>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</si>
  <si>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</si>
  <si>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</si>
  <si>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</si>
  <si>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</si>
  <si>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</si>
  <si>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</si>
  <si>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</si>
  <si>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</si>
  <si>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</si>
  <si>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</si>
  <si>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</si>
  <si>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</si>
  <si>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</si>
  <si>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</si>
  <si>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</si>
  <si>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</si>
  <si>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</si>
  <si>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</si>
  <si>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</si>
  <si>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</si>
  <si>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</si>
  <si>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</si>
  <si>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</si>
  <si>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</si>
  <si>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</si>
  <si>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</si>
  <si>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</si>
  <si>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</si>
  <si>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</si>
  <si>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</si>
  <si>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</si>
  <si>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</si>
  <si>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</si>
  <si>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</si>
  <si>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</si>
  <si>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</si>
  <si>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</si>
  <si>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</si>
  <si>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</si>
  <si>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</si>
  <si>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</si>
  <si>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</si>
  <si>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</si>
  <si>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</si>
  <si>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</si>
  <si>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</si>
  <si>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</si>
  <si>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</si>
  <si>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</si>
  <si>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</si>
  <si>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</si>
  <si>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</si>
  <si>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</si>
  <si>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</si>
  <si>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</si>
  <si>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</si>
  <si>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</si>
  <si>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</si>
  <si>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</si>
  <si>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</si>
  <si>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</si>
  <si>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</si>
  <si>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</si>
  <si>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</si>
  <si>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</si>
  <si>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</si>
  <si>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</si>
  <si>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</si>
  <si>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</si>
  <si>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</si>
  <si>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</si>
  <si>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</si>
  <si>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</si>
  <si>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</si>
  <si>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</si>
  <si>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</si>
  <si>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</si>
  <si>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</si>
  <si>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</si>
  <si>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</si>
  <si>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</si>
  <si>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</si>
  <si>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</si>
  <si>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</si>
  <si>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</si>
  <si>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</si>
  <si>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</si>
  <si>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</si>
  <si>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</si>
  <si>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</si>
  <si>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</si>
  <si>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</si>
  <si>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</si>
  <si>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</si>
  <si>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</si>
  <si>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</si>
  <si>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</si>
  <si>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</si>
  <si>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</si>
  <si>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</si>
  <si>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</si>
  <si>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</si>
  <si>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</si>
  <si>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</si>
  <si>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</si>
  <si>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</si>
  <si>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</si>
  <si>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</si>
  <si>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</si>
  <si>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</si>
  <si>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</si>
  <si>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</si>
  <si>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</si>
  <si>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</si>
  <si>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</si>
  <si>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</si>
  <si>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</si>
  <si>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</si>
  <si>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</si>
  <si>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</si>
  <si>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</si>
  <si>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</si>
  <si>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</si>
  <si>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</si>
  <si>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</si>
  <si>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</si>
  <si>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</si>
  <si>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</si>
  <si>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</si>
  <si>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</si>
  <si>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</si>
  <si>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</si>
  <si>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</si>
  <si>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</si>
  <si>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</si>
  <si>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</si>
  <si>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</si>
  <si>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</si>
  <si>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</si>
  <si>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</si>
  <si>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</si>
  <si>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</si>
  <si>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</si>
  <si>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</si>
  <si>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</si>
  <si>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</si>
  <si>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</si>
  <si>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</si>
  <si>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</si>
  <si>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</si>
  <si>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</si>
  <si>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</si>
  <si>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</si>
  <si>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</si>
  <si>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</si>
  <si>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</si>
  <si>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</si>
  <si>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</si>
  <si>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</si>
  <si>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</si>
  <si>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</si>
  <si>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</si>
  <si>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</si>
  <si>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</si>
  <si>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</si>
  <si>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</si>
  <si>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</si>
  <si>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</si>
  <si>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</si>
  <si>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</si>
  <si>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</si>
  <si>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</si>
  <si>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</si>
  <si>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</si>
  <si>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</si>
  <si>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</si>
  <si>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</si>
  <si>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</si>
  <si>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</si>
  <si>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</si>
  <si>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</si>
  <si>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</si>
  <si>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</si>
  <si>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</si>
  <si>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</si>
  <si>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</si>
  <si>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</si>
  <si>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</si>
  <si>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</si>
  <si>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</si>
  <si>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</si>
  <si>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</si>
  <si>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</si>
  <si>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</si>
  <si>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</si>
  <si>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</si>
  <si>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</si>
  <si>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</si>
  <si>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</si>
  <si>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</si>
  <si>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</si>
  <si>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</si>
  <si>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</si>
  <si>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</si>
  <si>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</si>
  <si>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</si>
  <si>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</si>
  <si>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</si>
  <si>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</si>
  <si>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</si>
  <si>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</si>
  <si>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</si>
  <si>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</si>
  <si>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</si>
  <si>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</si>
  <si>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</si>
  <si>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</si>
  <si>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</si>
  <si>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</si>
  <si>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</si>
  <si>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</si>
  <si>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</si>
  <si>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</si>
  <si>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</si>
  <si>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</si>
  <si>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</si>
  <si>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</si>
  <si>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</si>
  <si>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</si>
  <si>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</si>
  <si>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</si>
  <si>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</si>
  <si>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</si>
  <si>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</si>
  <si>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</si>
  <si>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</si>
  <si>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</si>
  <si>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</si>
  <si>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</si>
  <si>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</si>
  <si>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</si>
  <si>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</si>
  <si>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</si>
  <si>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</si>
  <si>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</si>
  <si>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</si>
  <si>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</si>
  <si>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</si>
  <si>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</si>
  <si>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</si>
  <si>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</si>
  <si>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</si>
  <si>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</si>
  <si>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</si>
  <si>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</si>
  <si>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</si>
  <si>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</si>
  <si>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</si>
  <si>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</si>
  <si>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</si>
  <si>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</si>
  <si>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</si>
  <si>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</si>
  <si>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</si>
  <si>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</si>
  <si>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</si>
  <si>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</si>
  <si>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</si>
  <si>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</si>
  <si>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</si>
  <si>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</si>
  <si>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</si>
  <si>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</si>
  <si>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</si>
  <si>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</si>
  <si>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</si>
  <si>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</si>
  <si>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</si>
  <si>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</si>
  <si>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</si>
  <si>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</si>
  <si>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</si>
  <si>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</si>
  <si>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</si>
  <si>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</si>
  <si>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</si>
  <si>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</si>
  <si>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</si>
  <si>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</si>
  <si>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</si>
  <si>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</si>
  <si>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</si>
  <si>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</si>
  <si>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</si>
  <si>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</si>
  <si>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</si>
  <si>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</si>
  <si>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</si>
  <si>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</si>
  <si>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</si>
  <si>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</si>
  <si>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</si>
  <si>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</si>
  <si>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</si>
  <si>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</si>
  <si>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</si>
  <si>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</si>
  <si>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</si>
  <si>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</si>
  <si>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</si>
  <si>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</si>
  <si>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</si>
  <si>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</si>
  <si>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</si>
  <si>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</si>
  <si>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</si>
  <si>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</si>
  <si>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</si>
  <si>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</si>
  <si>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</si>
  <si>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</si>
  <si>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</si>
  <si>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</si>
  <si>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</si>
  <si>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</si>
  <si>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</si>
  <si>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</si>
  <si>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</si>
  <si>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</si>
  <si>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</si>
  <si>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</si>
  <si>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</si>
  <si>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</si>
  <si>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</si>
  <si>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</si>
  <si>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</si>
  <si>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</si>
  <si>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</si>
  <si>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</si>
  <si>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</si>
  <si>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</si>
  <si>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</si>
  <si>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</si>
  <si>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</si>
  <si>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</si>
  <si>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</si>
  <si>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</si>
  <si>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</si>
  <si>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</si>
  <si>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</si>
  <si>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</si>
  <si>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</si>
  <si>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</si>
  <si>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</si>
  <si>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</si>
  <si>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</si>
  <si>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</si>
  <si>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</si>
  <si>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</si>
  <si>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</si>
  <si>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</si>
  <si>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</si>
  <si>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</si>
  <si>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</si>
  <si>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</si>
  <si>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</si>
  <si>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</si>
  <si>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</si>
  <si>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</si>
  <si>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</si>
  <si>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</si>
  <si>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</si>
  <si>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</si>
  <si>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</si>
  <si>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</si>
  <si>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</si>
  <si>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</si>
  <si>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</si>
  <si>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</si>
  <si>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</si>
  <si>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</si>
  <si>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</si>
  <si>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</si>
  <si>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</si>
  <si>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</si>
  <si>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</si>
  <si>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</si>
  <si>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</si>
  <si>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</si>
  <si>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</si>
  <si>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</si>
  <si>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</si>
  <si>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</si>
  <si>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</si>
  <si>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</si>
  <si>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</si>
  <si>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</si>
  <si>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</si>
  <si>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</si>
  <si>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</si>
  <si>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</si>
  <si>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</si>
  <si>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</si>
  <si>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</si>
  <si>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</si>
  <si>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</si>
  <si>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</si>
  <si>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</si>
  <si>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</si>
  <si>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</si>
  <si>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</si>
  <si>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</si>
  <si>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</si>
  <si>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</si>
  <si>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</si>
  <si>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</si>
  <si>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</si>
  <si>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</si>
  <si>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</si>
  <si>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</si>
  <si>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</si>
  <si>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</si>
  <si>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</si>
  <si>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</si>
  <si>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</si>
  <si>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</si>
  <si>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</si>
  <si>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</si>
  <si>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</si>
  <si>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</si>
  <si>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</si>
  <si>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</si>
  <si>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</si>
  <si>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</si>
  <si>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</si>
  <si>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</si>
  <si>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</si>
  <si>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</si>
  <si>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</si>
  <si>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</si>
  <si>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</si>
  <si>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</si>
  <si>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</si>
  <si>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</si>
  <si>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</si>
  <si>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</si>
  <si>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</si>
  <si>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</si>
  <si>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</si>
  <si>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</si>
  <si>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</si>
  <si>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</si>
  <si>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</si>
  <si>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</si>
  <si>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</si>
  <si>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</si>
  <si>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</si>
  <si>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</si>
  <si>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</si>
  <si>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</si>
  <si>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</si>
  <si>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</si>
  <si>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</si>
  <si>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</si>
  <si>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</si>
  <si>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</si>
  <si>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</si>
  <si>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</si>
  <si>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</si>
  <si>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</si>
  <si>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</si>
  <si>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</si>
  <si>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</si>
  <si>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</si>
  <si>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</si>
  <si>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</si>
  <si>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</si>
  <si>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</si>
  <si>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</si>
  <si>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</si>
  <si>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</si>
  <si>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</si>
  <si>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</si>
  <si>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</si>
  <si>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</si>
  <si>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</si>
  <si>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</si>
  <si>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</si>
  <si>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</si>
  <si>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</si>
  <si>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</si>
  <si>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</si>
  <si>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</si>
  <si>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</si>
  <si>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</si>
  <si>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</si>
  <si>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</si>
  <si>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</si>
  <si>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</si>
  <si>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</si>
  <si>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</si>
  <si>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</si>
  <si>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</si>
  <si>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</si>
  <si>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</si>
  <si>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</si>
  <si>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</si>
  <si>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</si>
  <si>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</si>
  <si>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</si>
  <si>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</si>
  <si>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</si>
  <si>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</si>
  <si>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</si>
  <si>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</si>
  <si>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</si>
  <si>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</si>
  <si>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</si>
  <si>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</si>
  <si>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</si>
  <si>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</si>
  <si>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</si>
  <si>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</si>
  <si>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</si>
  <si>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</si>
  <si>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</si>
  <si>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</si>
  <si>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</si>
  <si>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</si>
  <si>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</si>
  <si>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</si>
  <si>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</si>
  <si>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</si>
  <si>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</si>
  <si>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</si>
  <si>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</si>
  <si>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</si>
  <si>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</si>
  <si>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</si>
  <si>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</si>
  <si>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</si>
  <si>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</si>
  <si>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</si>
  <si>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</si>
  <si>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</si>
  <si>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</si>
  <si>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</si>
  <si>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</si>
  <si>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</si>
  <si>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</si>
  <si>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</si>
  <si>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</si>
  <si>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</si>
  <si>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</si>
  <si>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</si>
  <si>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</si>
  <si>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</si>
  <si>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</si>
  <si>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</si>
  <si>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</si>
  <si>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</si>
  <si>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</si>
  <si>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</si>
  <si>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</si>
  <si>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</si>
  <si>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</si>
  <si>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</si>
  <si>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</si>
  <si>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</si>
  <si>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</si>
  <si>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</si>
  <si>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</si>
  <si>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</si>
  <si>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</si>
  <si>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</si>
  <si>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</si>
  <si>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</si>
  <si>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</si>
  <si>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</si>
  <si>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</si>
  <si>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</si>
  <si>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</si>
  <si>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</si>
  <si>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</si>
  <si>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</si>
  <si>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</si>
  <si>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</si>
  <si>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</si>
  <si>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</si>
  <si>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</si>
  <si>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</si>
  <si>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</si>
  <si>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</si>
  <si>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</si>
  <si>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</si>
  <si>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</si>
  <si>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</si>
  <si>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</si>
  <si>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</si>
  <si>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</si>
  <si>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</si>
  <si>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</si>
  <si>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</si>
  <si>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</si>
  <si>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</si>
  <si>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</si>
  <si>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</si>
  <si>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</si>
  <si>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</si>
  <si>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</si>
  <si>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</si>
  <si>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</si>
  <si>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</si>
  <si>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</si>
  <si>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</si>
  <si>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</si>
  <si>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</si>
  <si>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</si>
  <si>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</si>
  <si>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</si>
  <si>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</si>
  <si>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</si>
  <si>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</si>
  <si>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</si>
  <si>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</si>
  <si>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</si>
  <si>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</si>
  <si>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</si>
  <si>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</si>
  <si>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</si>
  <si>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</si>
  <si>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</si>
  <si>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</si>
  <si>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</si>
  <si>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</si>
  <si>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</si>
  <si>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</si>
  <si>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</si>
  <si>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</si>
  <si>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</si>
  <si>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</si>
  <si>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</si>
  <si>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</si>
  <si>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</si>
  <si>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</si>
  <si>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</si>
  <si>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</si>
  <si>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</si>
  <si>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</si>
  <si>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</si>
  <si>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</si>
  <si>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</si>
  <si>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</si>
  <si>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</si>
  <si>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</si>
  <si>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</si>
  <si>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</si>
  <si>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</si>
  <si>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</si>
  <si>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</si>
  <si>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</si>
  <si>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</si>
  <si>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</si>
  <si>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</si>
  <si>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</si>
  <si>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</si>
  <si>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</si>
  <si>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</si>
  <si>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</si>
  <si>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</si>
  <si>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</si>
  <si>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</si>
  <si>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</si>
  <si>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</si>
  <si>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</si>
  <si>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</si>
  <si>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</si>
  <si>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</si>
  <si>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</si>
  <si>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</si>
  <si>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</si>
  <si>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</si>
  <si>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</si>
  <si>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</si>
  <si>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</si>
  <si>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</si>
  <si>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</si>
  <si>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</si>
  <si>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</si>
  <si>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</si>
  <si>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</si>
  <si>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</si>
  <si>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</si>
  <si>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</si>
  <si>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</si>
  <si>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</si>
  <si>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</si>
  <si>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</si>
  <si>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</si>
  <si>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</si>
  <si>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</si>
  <si>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</si>
  <si>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</si>
  <si>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</si>
  <si>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</si>
  <si>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</si>
  <si>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</si>
  <si>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</si>
  <si>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</si>
  <si>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</si>
  <si>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</si>
  <si>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</si>
  <si>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</si>
  <si>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</si>
  <si>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</si>
  <si>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</si>
  <si>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</si>
  <si>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</si>
  <si>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</si>
  <si>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</si>
  <si>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</si>
  <si>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</si>
  <si>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</si>
  <si>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</si>
  <si>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</si>
  <si>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</si>
  <si>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</si>
  <si>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</si>
  <si>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</si>
  <si>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</si>
  <si>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</si>
  <si>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</si>
  <si>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</si>
  <si>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</si>
  <si>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</si>
  <si>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</si>
  <si>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</si>
  <si>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</si>
  <si>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</si>
  <si>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</si>
  <si>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</si>
  <si>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</si>
  <si>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</si>
  <si>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</si>
  <si>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</si>
  <si>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</si>
  <si>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</si>
  <si>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</si>
  <si>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</si>
  <si>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</si>
  <si>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</si>
  <si>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</si>
  <si>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</si>
  <si>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</si>
  <si>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</si>
  <si>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</si>
  <si>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</si>
  <si>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</si>
  <si>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</si>
  <si>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</si>
  <si>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</si>
  <si>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</si>
  <si>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</si>
  <si>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</si>
  <si>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</si>
  <si>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</si>
  <si>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</si>
  <si>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</si>
  <si>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</si>
  <si>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</si>
  <si>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</si>
  <si>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</si>
  <si>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</si>
  <si>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</si>
  <si>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</si>
  <si>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</si>
  <si>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</si>
  <si>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</si>
  <si>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</si>
  <si>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</si>
  <si>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</si>
  <si>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</si>
  <si>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</si>
  <si>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</si>
  <si>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</si>
  <si>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</si>
  <si>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</si>
  <si>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</si>
  <si>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</si>
  <si>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</si>
  <si>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</si>
  <si>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</si>
  <si>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</si>
  <si>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</si>
  <si>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</si>
  <si>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</si>
  <si>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</si>
  <si>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</si>
  <si>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</si>
  <si>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</si>
  <si>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</si>
  <si>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</si>
  <si>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</si>
  <si>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</si>
  <si>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</si>
  <si>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</si>
  <si>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</si>
  <si>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</si>
  <si>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</si>
  <si>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</si>
  <si>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</si>
  <si>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</si>
  <si>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</si>
  <si>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</si>
  <si>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</si>
  <si>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</si>
  <si>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</si>
  <si>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</si>
  <si>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</si>
  <si>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</si>
  <si>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</si>
  <si>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</si>
  <si>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</si>
  <si>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</si>
  <si>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</si>
  <si>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</si>
  <si>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</si>
  <si>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</si>
  <si>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</si>
  <si>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</si>
  <si>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</si>
  <si>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</si>
  <si>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</si>
  <si>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</si>
  <si>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</si>
  <si>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</si>
  <si>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</si>
  <si>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</si>
  <si>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</si>
  <si>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</si>
  <si>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</si>
  <si>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</si>
  <si>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</si>
  <si>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</si>
  <si>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</si>
  <si>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</si>
  <si>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</si>
  <si>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</si>
  <si>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</si>
  <si>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</si>
  <si>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</si>
  <si>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</si>
  <si>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</si>
  <si>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</si>
  <si>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</si>
  <si>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</si>
  <si>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</si>
  <si>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</si>
  <si>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</si>
  <si>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</si>
  <si>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</si>
  <si>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</si>
  <si>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</si>
  <si>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</si>
  <si>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</si>
  <si>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</si>
  <si>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</si>
  <si>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</si>
  <si>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</si>
  <si>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</si>
  <si>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</si>
  <si>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</si>
  <si>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</si>
  <si>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</si>
  <si>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</si>
  <si>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</si>
  <si>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</si>
  <si>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</si>
  <si>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</si>
  <si>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</si>
  <si>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</si>
  <si>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</si>
  <si>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</si>
  <si>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</si>
  <si>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</si>
  <si>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</si>
  <si>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</si>
  <si>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</si>
  <si>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</si>
  <si>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</si>
  <si>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</si>
  <si>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</si>
  <si>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</si>
  <si>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</si>
  <si>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</si>
  <si>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</si>
  <si>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</si>
  <si>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</si>
  <si>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</si>
  <si>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</si>
  <si>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</si>
  <si>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</si>
  <si>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</si>
  <si>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</si>
  <si>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</si>
  <si>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</si>
  <si>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</si>
  <si>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</si>
  <si>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</si>
  <si>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</si>
  <si>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</si>
  <si>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</si>
  <si>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</si>
  <si>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</si>
  <si>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</si>
  <si>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</si>
  <si>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</si>
  <si>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</si>
  <si>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</si>
  <si>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</si>
  <si>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</si>
  <si>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</si>
  <si>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</si>
  <si>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</si>
  <si>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</si>
  <si>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</si>
  <si>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</si>
  <si>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</si>
  <si>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</si>
  <si>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</si>
  <si>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</si>
  <si>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</si>
  <si>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</si>
  <si>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</si>
  <si>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</si>
  <si>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</si>
  <si>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</si>
  <si>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</si>
  <si>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</si>
  <si>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</si>
  <si>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</si>
  <si>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</si>
  <si>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</si>
  <si>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</si>
  <si>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</si>
  <si>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</si>
  <si>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</si>
  <si>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</si>
  <si>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</si>
  <si>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</si>
  <si>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</si>
  <si>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</si>
  <si>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</si>
  <si>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</si>
  <si>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</si>
  <si>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</si>
  <si>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</si>
  <si>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</si>
  <si>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</si>
  <si>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</si>
  <si>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</si>
  <si>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</si>
  <si>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</si>
  <si>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</si>
  <si>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</si>
  <si>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</si>
  <si>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</si>
  <si>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</si>
  <si>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</si>
  <si>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</si>
  <si>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</si>
  <si>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</si>
  <si>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</si>
  <si>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</si>
  <si>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</si>
  <si>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</si>
  <si>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</si>
  <si>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</si>
  <si>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</si>
  <si>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</si>
  <si>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</si>
  <si>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</si>
  <si>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</si>
  <si>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</si>
  <si>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</si>
  <si>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</si>
  <si>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</si>
  <si>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</si>
  <si>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</si>
  <si>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</si>
  <si>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</si>
  <si>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</si>
  <si>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</si>
  <si>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</si>
  <si>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</si>
  <si>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</si>
  <si>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</si>
  <si>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</si>
  <si>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</si>
  <si>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</si>
  <si>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</si>
  <si>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</si>
  <si>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</si>
  <si>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</si>
  <si>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</si>
  <si>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</si>
  <si>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</si>
  <si>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</si>
  <si>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</si>
  <si>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</si>
  <si>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</si>
  <si>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</si>
  <si>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</si>
  <si>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</si>
  <si>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</si>
  <si>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</si>
  <si>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</si>
  <si>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</si>
  <si>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</si>
  <si>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</si>
  <si>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</si>
  <si>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</si>
  <si>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</si>
  <si>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</si>
  <si>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</si>
  <si>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</si>
  <si>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</si>
  <si>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</si>
  <si>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</si>
  <si>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</si>
  <si>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</si>
  <si>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</si>
  <si>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</si>
  <si>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</si>
  <si>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</si>
  <si>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</si>
  <si>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</si>
  <si>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</si>
  <si>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</si>
  <si>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</si>
  <si>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</si>
  <si>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</si>
  <si>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</si>
  <si>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</si>
  <si>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</si>
  <si>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</si>
  <si>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</si>
  <si>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</si>
  <si>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</si>
  <si>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</si>
  <si>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</si>
  <si>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</si>
  <si>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</si>
  <si>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</si>
  <si>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</si>
  <si>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</si>
  <si>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</si>
  <si>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</si>
  <si>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</si>
  <si>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</si>
  <si>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</si>
  <si>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</si>
  <si>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</si>
  <si>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</si>
  <si>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</si>
  <si>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</si>
  <si>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</si>
  <si>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</si>
  <si>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</si>
  <si>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</si>
  <si>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</si>
  <si>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</si>
  <si>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</si>
  <si>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</si>
  <si>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</si>
  <si>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</si>
  <si>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</si>
  <si>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</si>
  <si>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</si>
  <si>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</si>
  <si>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</si>
  <si>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</si>
  <si>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</si>
  <si>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</si>
  <si>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</si>
  <si>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</si>
  <si>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</si>
  <si>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</si>
  <si>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</si>
  <si>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</si>
  <si>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</si>
  <si>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</si>
  <si>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</si>
  <si>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</si>
  <si>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</si>
  <si>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</si>
  <si>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</si>
  <si>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</si>
  <si>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</si>
  <si>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</si>
  <si>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</si>
  <si>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</si>
  <si>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</si>
  <si>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</si>
  <si>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</si>
  <si>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</si>
  <si>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</si>
  <si>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</si>
  <si>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</si>
  <si>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</si>
  <si>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</si>
  <si>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</si>
  <si>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</si>
  <si>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</si>
  <si>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</si>
  <si>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</si>
  <si>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</si>
  <si>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</si>
  <si>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</si>
  <si>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</si>
  <si>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</si>
  <si>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</si>
  <si>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</si>
  <si>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</si>
  <si>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</si>
  <si>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</si>
  <si>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</si>
  <si>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</si>
  <si>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</si>
  <si>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</si>
  <si>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</si>
  <si>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</si>
  <si>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</si>
  <si>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</si>
  <si>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</si>
  <si>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</si>
  <si>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</si>
  <si>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</si>
  <si>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</si>
  <si>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</si>
  <si>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</si>
  <si>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</si>
  <si>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</si>
  <si>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</si>
  <si>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</si>
  <si>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</si>
  <si>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</si>
  <si>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</si>
  <si>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</si>
  <si>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</si>
  <si>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</si>
  <si>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</si>
  <si>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</si>
  <si>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</si>
  <si>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</si>
  <si>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</si>
  <si>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</si>
  <si>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</si>
  <si>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</si>
  <si>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</si>
  <si>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</si>
  <si>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</si>
  <si>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</si>
  <si>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</si>
  <si>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</si>
  <si>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</si>
  <si>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</si>
  <si>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</si>
  <si>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</si>
  <si>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</si>
  <si>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</si>
  <si>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</si>
  <si>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</si>
  <si>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</si>
  <si>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</si>
  <si>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</si>
  <si>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</si>
  <si>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</si>
  <si>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</si>
  <si>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</si>
  <si>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</si>
  <si>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</si>
  <si>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</si>
  <si>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</si>
  <si>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</si>
  <si>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</si>
  <si>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</si>
  <si>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</si>
  <si>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</si>
  <si>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</si>
  <si>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</si>
  <si>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</si>
  <si>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</si>
  <si>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</si>
  <si>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</si>
  <si>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</si>
  <si>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</si>
  <si>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</si>
  <si>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</si>
  <si>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</si>
  <si>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</si>
  <si>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</si>
  <si>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</si>
  <si>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</si>
  <si>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</si>
  <si>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</si>
  <si>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</si>
  <si>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</si>
  <si>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</si>
  <si>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</si>
  <si>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</si>
  <si>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</si>
  <si>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</si>
  <si>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</si>
  <si>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</si>
  <si>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</si>
  <si>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</si>
  <si>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</si>
  <si>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</si>
  <si>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</si>
  <si>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</si>
  <si>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</si>
  <si>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</si>
  <si>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</si>
  <si>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</si>
  <si>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</si>
  <si>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</si>
  <si>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</si>
  <si>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</si>
  <si>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</si>
  <si>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</si>
  <si>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</si>
  <si>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</si>
  <si>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</si>
  <si>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</si>
  <si>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</si>
  <si>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</si>
  <si>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</si>
  <si>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</si>
  <si>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</si>
  <si>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</si>
  <si>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</si>
  <si>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</si>
  <si>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</si>
  <si>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</si>
  <si>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</si>
  <si>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</si>
  <si>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</si>
  <si>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</si>
  <si>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</si>
  <si>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</si>
  <si>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</si>
  <si>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</si>
  <si>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</si>
  <si>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</si>
  <si>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</si>
  <si>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</si>
  <si>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</si>
  <si>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</si>
  <si>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</si>
  <si>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</si>
  <si>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</si>
  <si>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</si>
  <si>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</si>
  <si>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</si>
  <si>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</si>
  <si>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</si>
  <si>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</si>
  <si>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</si>
  <si>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</si>
  <si>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</si>
  <si>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</si>
  <si>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</si>
  <si>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</si>
  <si>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</si>
  <si>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</si>
  <si>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</si>
  <si>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</si>
  <si>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</si>
  <si>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</si>
  <si>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</si>
  <si>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</si>
  <si>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</si>
  <si>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</si>
  <si>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</si>
  <si>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</si>
  <si>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</si>
  <si>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</si>
  <si>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</si>
  <si>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</si>
  <si>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</si>
  <si>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</si>
  <si>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</si>
  <si>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</si>
  <si>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</si>
  <si>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</si>
  <si>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</si>
  <si>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</si>
  <si>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</si>
  <si>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</si>
  <si>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</si>
  <si>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</si>
  <si>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</si>
  <si>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</si>
  <si>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</si>
  <si>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</si>
  <si>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</si>
  <si>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</si>
  <si>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</si>
  <si>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</si>
  <si>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</si>
  <si>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</si>
  <si>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</si>
  <si>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</si>
  <si>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</si>
  <si>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</si>
  <si>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</si>
  <si>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</si>
  <si>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</si>
  <si>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</si>
  <si>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</si>
  <si>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</si>
  <si>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</si>
  <si>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</si>
  <si>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</si>
  <si>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</si>
  <si>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</si>
  <si>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</si>
  <si>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</si>
  <si>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</si>
  <si>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</si>
  <si>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</si>
  <si>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</si>
  <si>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</si>
  <si>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</si>
  <si>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</si>
  <si>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</si>
  <si>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</si>
  <si>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</si>
  <si>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</si>
  <si>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</si>
  <si>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</si>
  <si>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</si>
  <si>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</si>
  <si>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</si>
  <si>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</si>
  <si>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</si>
  <si>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</si>
  <si>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</si>
  <si>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</si>
  <si>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</si>
  <si>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</si>
  <si>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</si>
  <si>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</si>
  <si>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</si>
  <si>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</si>
  <si>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</si>
  <si>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</si>
  <si>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</si>
  <si>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</si>
  <si>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</si>
  <si>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</si>
  <si>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</si>
  <si>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</si>
  <si>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</si>
  <si>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</si>
  <si>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</si>
  <si>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</si>
  <si>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</si>
  <si>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</si>
  <si>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</si>
  <si>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</si>
  <si>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</si>
  <si>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</si>
  <si>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</si>
  <si>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</si>
  <si>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</si>
  <si>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</si>
  <si>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</si>
  <si>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</si>
  <si>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</si>
  <si>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</si>
  <si>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</si>
  <si>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</si>
  <si>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</si>
  <si>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</si>
  <si>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</si>
  <si>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</si>
  <si>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</si>
  <si>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</si>
  <si>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</si>
  <si>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</si>
  <si>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</si>
  <si>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</si>
  <si>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</si>
  <si>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</si>
  <si>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</si>
  <si>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</si>
  <si>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</si>
  <si>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</si>
  <si>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</si>
  <si>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</si>
  <si>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</si>
  <si>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</si>
  <si>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</si>
  <si>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</si>
  <si>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</si>
  <si>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</si>
  <si>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</si>
  <si>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</si>
  <si>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</si>
  <si>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</si>
  <si>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</si>
  <si>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</si>
  <si>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</si>
  <si>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</si>
  <si>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</si>
  <si>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</si>
  <si>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</si>
  <si>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</si>
  <si>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</si>
  <si>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</si>
  <si>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</si>
  <si>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</si>
  <si>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</si>
  <si>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</si>
  <si>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</si>
  <si>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</si>
  <si>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</si>
  <si>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</si>
  <si>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</si>
  <si>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</si>
  <si>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</si>
  <si>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</si>
  <si>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</si>
  <si>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</si>
  <si>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</si>
  <si>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</si>
  <si>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</si>
  <si>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</si>
  <si>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</si>
  <si>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</si>
  <si>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</si>
  <si>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</si>
  <si>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</si>
  <si>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</si>
  <si>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</si>
  <si>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</si>
  <si>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</si>
  <si>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</si>
  <si>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</si>
  <si>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</si>
  <si>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</si>
  <si>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</si>
  <si>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</si>
  <si>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</si>
  <si>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</si>
  <si>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</si>
  <si>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</si>
  <si>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</si>
  <si>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</si>
  <si>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</si>
  <si>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</si>
  <si>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</si>
  <si>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</si>
  <si>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</si>
  <si>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</si>
  <si>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</si>
  <si>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</si>
  <si>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</si>
  <si>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</si>
  <si>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</si>
  <si>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</si>
  <si>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</si>
  <si>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</si>
  <si>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</si>
  <si>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</si>
  <si>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</si>
  <si>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</si>
  <si>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</si>
  <si>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</si>
  <si>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</si>
  <si>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</si>
  <si>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</si>
  <si>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</si>
  <si>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</si>
  <si>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</si>
  <si>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</si>
  <si>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</si>
  <si>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</si>
  <si>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</si>
  <si>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</si>
  <si>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</si>
  <si>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</si>
  <si>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</si>
  <si>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</si>
  <si>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</si>
  <si>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</si>
  <si>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</si>
  <si>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</si>
  <si>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</si>
  <si>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</si>
  <si>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</si>
  <si>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</si>
  <si>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</si>
  <si>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</si>
  <si>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</si>
  <si>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</si>
  <si>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</si>
  <si>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</si>
  <si>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</si>
  <si>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</si>
  <si>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</si>
  <si>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</si>
  <si>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</si>
  <si>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</si>
  <si>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</si>
  <si>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</si>
  <si>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</si>
  <si>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</si>
  <si>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</si>
  <si>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</si>
  <si>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</si>
  <si>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</si>
  <si>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</si>
  <si>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</si>
  <si>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</si>
  <si>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</si>
  <si>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</si>
  <si>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</si>
  <si>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</si>
  <si>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</si>
  <si>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</si>
  <si>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</si>
  <si>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</si>
  <si>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</si>
  <si>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</si>
  <si>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</si>
  <si>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</si>
  <si>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</si>
  <si>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</si>
  <si>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</si>
  <si>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</si>
  <si>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</si>
  <si>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</si>
  <si>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</si>
  <si>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</si>
  <si>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</si>
  <si>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</si>
  <si>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</si>
  <si>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</si>
  <si>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</si>
  <si>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</si>
  <si>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</si>
  <si>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</si>
  <si>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</si>
  <si>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</si>
  <si>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</si>
  <si>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</si>
  <si>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</si>
  <si>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</si>
  <si>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</si>
  <si>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</si>
  <si>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</si>
  <si>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</si>
  <si>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</si>
  <si>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</si>
  <si>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</si>
  <si>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</si>
  <si>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</si>
  <si>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</si>
  <si>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</si>
  <si>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</si>
  <si>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</si>
  <si>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</si>
  <si>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</si>
  <si>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</si>
  <si>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</si>
  <si>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</si>
  <si>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</si>
  <si>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</si>
  <si>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</si>
  <si>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</si>
  <si>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</si>
  <si>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</si>
  <si>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</si>
  <si>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</si>
  <si>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</si>
  <si>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</si>
  <si>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</si>
  <si>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</si>
  <si>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</si>
  <si>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</si>
  <si>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</si>
  <si>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</si>
  <si>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</si>
  <si>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</si>
  <si>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</si>
  <si>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</si>
  <si>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</si>
  <si>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</si>
  <si>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</si>
  <si>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</si>
  <si>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</si>
  <si>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</si>
  <si>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</si>
  <si>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</si>
  <si>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</si>
  <si>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</si>
  <si>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</si>
  <si>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</si>
  <si>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</si>
  <si>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</si>
  <si>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</si>
  <si>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</si>
  <si>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</si>
  <si>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</si>
  <si>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</si>
  <si>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</si>
  <si>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</si>
  <si>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</si>
  <si>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</si>
  <si>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</si>
  <si>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</si>
  <si>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</si>
  <si>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</si>
  <si>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</si>
  <si>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</si>
  <si>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</si>
  <si>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</si>
  <si>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</si>
  <si>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</si>
  <si>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</si>
  <si>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</si>
  <si>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</si>
  <si>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</si>
  <si>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</si>
  <si>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</si>
  <si>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</si>
  <si>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</si>
  <si>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</si>
  <si>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</si>
  <si>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</si>
  <si>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</si>
  <si>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</si>
  <si>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</si>
  <si>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</si>
  <si>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</si>
  <si>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</si>
  <si>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</si>
  <si>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</si>
  <si>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</si>
  <si>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</si>
  <si>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</si>
  <si>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</si>
  <si>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</si>
  <si>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</si>
  <si>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</si>
  <si>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</si>
  <si>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</si>
  <si>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</si>
  <si>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</si>
  <si>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</si>
  <si>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</si>
  <si>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</si>
  <si>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</si>
  <si>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</si>
  <si>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</si>
  <si>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</si>
  <si>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</si>
  <si>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</si>
  <si>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</si>
  <si>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</si>
  <si>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</si>
  <si>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</si>
  <si>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</si>
  <si>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</si>
  <si>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</si>
  <si>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</si>
  <si>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</si>
  <si>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</si>
  <si>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</si>
  <si>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</si>
  <si>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</si>
  <si>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</si>
  <si>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</si>
  <si>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</si>
  <si>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</si>
  <si>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</si>
  <si>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</si>
  <si>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</si>
  <si>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</si>
  <si>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</si>
  <si>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</si>
  <si>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</si>
  <si>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</si>
  <si>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</si>
  <si>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</si>
  <si>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</si>
  <si>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</si>
  <si>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</si>
  <si>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</si>
  <si>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</si>
  <si>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</si>
  <si>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</si>
  <si>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</si>
  <si>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</si>
  <si>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</si>
  <si>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</si>
  <si>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</si>
  <si>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</si>
  <si>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</si>
  <si>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</si>
  <si>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</si>
  <si>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</si>
  <si>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</si>
  <si>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</si>
  <si>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</si>
  <si>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</si>
  <si>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</si>
  <si>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</si>
  <si>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</si>
  <si>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</si>
  <si>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</si>
  <si>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</si>
  <si>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</si>
  <si>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</si>
  <si>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</si>
  <si>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</si>
  <si>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</si>
  <si>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</si>
  <si>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</si>
  <si>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</si>
  <si>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</si>
  <si>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</si>
  <si>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</si>
  <si>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</si>
  <si>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</si>
  <si>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</si>
  <si>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</si>
  <si>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</si>
  <si>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</si>
  <si>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</si>
  <si>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</si>
  <si>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</si>
  <si>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</si>
  <si>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</si>
  <si>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</si>
  <si>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</si>
  <si>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</si>
  <si>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</si>
  <si>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</si>
  <si>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</si>
  <si>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</si>
  <si>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</si>
  <si>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</si>
  <si>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</si>
  <si>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</si>
  <si>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</si>
  <si>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</si>
  <si>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</si>
  <si>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</si>
  <si>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</si>
  <si>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</si>
  <si>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</si>
  <si>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</si>
  <si>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</si>
  <si>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</si>
  <si>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</si>
  <si>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</si>
  <si>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</si>
  <si>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</si>
  <si>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</si>
  <si>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</si>
  <si>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</si>
  <si>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</si>
  <si>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</si>
  <si>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</si>
  <si>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</si>
  <si>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</si>
  <si>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</si>
  <si>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</si>
  <si>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</si>
  <si>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</si>
  <si>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</si>
  <si>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</si>
  <si>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</si>
  <si>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</si>
  <si>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</si>
  <si>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</si>
  <si>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</si>
  <si>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</si>
  <si>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</si>
  <si>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</si>
  <si>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</si>
  <si>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</si>
  <si>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</si>
  <si>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</si>
  <si>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</si>
  <si>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</si>
  <si>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</si>
  <si>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</si>
  <si>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</si>
  <si>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</si>
  <si>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</si>
  <si>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</si>
  <si>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</si>
  <si>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</si>
  <si>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</si>
  <si>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</si>
  <si>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</si>
  <si>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</si>
  <si>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</si>
  <si>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</si>
  <si>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</si>
  <si>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</si>
  <si>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</si>
  <si>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</si>
  <si>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</si>
  <si>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</si>
  <si>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</si>
  <si>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</si>
  <si>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</si>
  <si>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</si>
  <si>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</si>
  <si>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</si>
  <si>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</si>
  <si>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</si>
  <si>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</si>
  <si>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</si>
  <si>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</si>
  <si>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</si>
  <si>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</si>
  <si>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</si>
  <si>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</si>
  <si>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</si>
  <si>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</si>
  <si>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</si>
  <si>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</si>
  <si>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</si>
  <si>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</si>
  <si>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</si>
  <si>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</si>
  <si>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</si>
  <si>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</si>
  <si>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</si>
  <si>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</si>
  <si>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</si>
  <si>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</si>
  <si>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</si>
  <si>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</si>
  <si>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</si>
  <si>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</si>
  <si>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</si>
  <si>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</si>
  <si>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</si>
  <si>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</si>
  <si>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</si>
  <si>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</si>
  <si>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</si>
  <si>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</si>
  <si>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</si>
  <si>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</si>
  <si>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</si>
  <si>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</si>
  <si>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</si>
  <si>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</si>
  <si>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</si>
  <si>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</si>
  <si>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</si>
  <si>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</si>
  <si>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</si>
  <si>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</si>
  <si>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</si>
  <si>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</si>
  <si>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</si>
  <si>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</si>
  <si>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</si>
  <si>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</si>
  <si>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</si>
  <si>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</si>
  <si>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</si>
  <si>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</si>
  <si>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</si>
  <si>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</si>
  <si>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</si>
  <si>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</si>
  <si>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</si>
  <si>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</si>
  <si>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</si>
  <si>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</si>
  <si>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</si>
  <si>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</si>
  <si>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</si>
  <si>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</si>
  <si>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</si>
  <si>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</si>
  <si>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</si>
  <si>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</si>
  <si>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</si>
  <si>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</si>
  <si>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</si>
  <si>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</si>
  <si>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</si>
  <si>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</si>
  <si>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</si>
  <si>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</si>
  <si>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</si>
  <si>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</si>
  <si>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</si>
  <si>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</si>
  <si>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</si>
  <si>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</si>
  <si>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</si>
  <si>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</si>
  <si>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</si>
  <si>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</si>
  <si>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</si>
  <si>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</si>
  <si>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</si>
  <si>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</si>
  <si>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</si>
  <si>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</si>
  <si>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</si>
  <si>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</si>
  <si>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</si>
  <si>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</si>
  <si>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</si>
  <si>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</si>
  <si>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</si>
  <si>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</si>
  <si>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</si>
  <si>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</si>
  <si>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</si>
  <si>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</si>
  <si>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</si>
  <si>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</si>
  <si>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</si>
  <si>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</si>
  <si>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</si>
  <si>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</si>
  <si>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</si>
  <si>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</si>
  <si>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</si>
  <si>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</si>
  <si>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</si>
  <si>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</si>
  <si>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</si>
  <si>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</si>
  <si>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</si>
  <si>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</si>
  <si>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</si>
  <si>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</si>
  <si>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</si>
  <si>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</si>
  <si>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</si>
  <si>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</si>
  <si>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</si>
  <si>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</si>
  <si>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</si>
  <si>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</si>
  <si>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</si>
  <si>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</si>
  <si>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</si>
  <si>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</si>
  <si>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</si>
  <si>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</si>
  <si>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</si>
  <si>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</si>
  <si>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</si>
  <si>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</si>
  <si>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</si>
  <si>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</si>
  <si>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</si>
  <si>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</si>
  <si>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</si>
  <si>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</si>
  <si>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</si>
  <si>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</si>
  <si>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</si>
  <si>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</si>
  <si>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</si>
  <si>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</si>
  <si>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</si>
  <si>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</si>
  <si>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</si>
  <si>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</si>
  <si>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</si>
  <si>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</si>
  <si>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</si>
  <si>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</si>
  <si>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</si>
  <si>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</si>
  <si>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</si>
  <si>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</si>
  <si>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</si>
  <si>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</si>
  <si>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</si>
  <si>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</si>
  <si>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</si>
  <si>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</si>
  <si>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</si>
  <si>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</si>
  <si>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</si>
  <si>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</si>
  <si>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</si>
  <si>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</si>
  <si>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</si>
  <si>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</si>
  <si>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</si>
  <si>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</si>
  <si>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</si>
  <si>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</si>
  <si>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</si>
  <si>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</si>
  <si>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</si>
  <si>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</si>
  <si>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</si>
  <si>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</si>
  <si>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</si>
  <si>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</si>
  <si>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</si>
  <si>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</si>
  <si>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</si>
  <si>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</si>
  <si>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</si>
  <si>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</si>
  <si>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</si>
  <si>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</si>
  <si>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</si>
  <si>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</si>
  <si>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</si>
  <si>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</si>
  <si>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</si>
  <si>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</si>
  <si>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</si>
  <si>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</si>
  <si>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</si>
  <si>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</si>
  <si>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</si>
  <si>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</si>
  <si>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</si>
  <si>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</si>
  <si>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</si>
  <si>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</si>
  <si>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</si>
  <si>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</si>
  <si>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</si>
  <si>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</si>
  <si>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</si>
  <si>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</si>
  <si>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</si>
  <si>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</si>
  <si>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</si>
  <si>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</si>
  <si>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</si>
  <si>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</si>
  <si>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</si>
  <si>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</si>
  <si>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</si>
  <si>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</si>
  <si>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</si>
  <si>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</si>
  <si>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</si>
  <si>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</si>
  <si>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</si>
  <si>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</si>
  <si>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</si>
  <si>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</si>
  <si>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</si>
  <si>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</si>
  <si>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</si>
  <si>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</si>
  <si>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</si>
  <si>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</si>
  <si>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</si>
  <si>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</si>
  <si>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</si>
  <si>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</si>
  <si>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</si>
  <si>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</si>
  <si>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</si>
  <si>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</si>
  <si>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</si>
  <si>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</si>
  <si>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</si>
  <si>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</si>
  <si>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</si>
  <si>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</si>
  <si>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</si>
  <si>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</si>
  <si>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</si>
  <si>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</si>
  <si>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</si>
  <si>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</si>
  <si>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</si>
  <si>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</si>
  <si>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</si>
  <si>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</si>
  <si>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</si>
  <si>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</si>
  <si>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</si>
  <si>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</si>
  <si>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</si>
  <si>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</si>
  <si>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</si>
  <si>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</si>
  <si>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</si>
  <si>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</si>
  <si>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</si>
  <si>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</si>
  <si>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</si>
  <si>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</si>
  <si>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</si>
  <si>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</si>
  <si>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</si>
  <si>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</si>
  <si>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</si>
  <si>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</si>
  <si>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</si>
  <si>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</si>
  <si>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</si>
  <si>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</si>
  <si>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</si>
  <si>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</si>
  <si>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</si>
  <si>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</si>
  <si>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</si>
  <si>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</si>
  <si>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</si>
  <si>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</si>
  <si>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</si>
  <si>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</si>
  <si>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</si>
  <si>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</si>
  <si>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</si>
  <si>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</si>
  <si>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</si>
  <si>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</si>
  <si>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</si>
  <si>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</si>
  <si>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</si>
  <si>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</si>
  <si>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</si>
  <si>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</si>
  <si>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</si>
  <si>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</si>
  <si>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</si>
  <si>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</si>
  <si>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</si>
  <si>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</si>
  <si>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</si>
  <si>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</si>
  <si>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</si>
  <si>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</si>
  <si>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</si>
  <si>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</si>
  <si>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</si>
  <si>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</si>
  <si>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</si>
  <si>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</si>
  <si>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</si>
  <si>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</si>
  <si>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</si>
  <si>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</si>
  <si>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</si>
  <si>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</si>
  <si>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</si>
  <si>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</si>
  <si>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</si>
  <si>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</si>
  <si>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</si>
  <si>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</si>
  <si>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</si>
  <si>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</si>
  <si>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</si>
  <si>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</si>
  <si>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</si>
  <si>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</si>
  <si>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</si>
  <si>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</si>
  <si>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</si>
  <si>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</si>
  <si>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</si>
  <si>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</si>
  <si>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</si>
  <si>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</si>
  <si>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</si>
  <si>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</si>
  <si>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</si>
  <si>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</si>
  <si>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</si>
  <si>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</si>
  <si>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</si>
  <si>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</si>
  <si>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</si>
  <si>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</si>
  <si>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</si>
  <si>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</si>
  <si>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</si>
  <si>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</si>
  <si>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</si>
  <si>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</si>
  <si>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</si>
  <si>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</si>
  <si>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</si>
  <si>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</si>
  <si>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</si>
  <si>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</si>
  <si>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</si>
  <si>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</si>
  <si>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</si>
  <si>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</si>
  <si>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</si>
  <si>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</si>
  <si>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</si>
  <si>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</si>
  <si>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</si>
  <si>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</si>
  <si>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</si>
  <si>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</si>
  <si>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</si>
  <si>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</si>
  <si>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</si>
  <si>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</si>
  <si>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</si>
  <si>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</si>
  <si>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</si>
  <si>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</si>
  <si>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</si>
  <si>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</si>
  <si>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</si>
  <si>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</si>
  <si>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</si>
  <si>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</si>
  <si>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</si>
  <si>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</si>
  <si>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</si>
  <si>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</si>
  <si>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</si>
  <si>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</si>
  <si>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</si>
  <si>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</si>
  <si>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</si>
  <si>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</si>
  <si>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</si>
  <si>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</si>
  <si>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</si>
  <si>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</si>
  <si>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</si>
  <si>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</si>
  <si>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</si>
  <si>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</si>
  <si>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</si>
  <si>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</si>
  <si>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</si>
  <si>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</si>
  <si>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</si>
  <si>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</si>
  <si>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</si>
  <si>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</si>
  <si>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</si>
  <si>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</si>
  <si>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</si>
  <si>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</si>
  <si>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</si>
  <si>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</si>
  <si>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</si>
  <si>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</si>
  <si>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</si>
  <si>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</si>
  <si>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</si>
  <si>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</si>
  <si>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</si>
  <si>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</si>
  <si>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</si>
  <si>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</si>
  <si>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</si>
  <si>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</si>
  <si>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</si>
  <si>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</si>
  <si>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</si>
  <si>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</si>
  <si>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</si>
  <si>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</si>
  <si>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</si>
  <si>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</si>
  <si>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</si>
  <si>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</si>
  <si>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</si>
  <si>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</si>
  <si>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</si>
  <si>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</si>
  <si>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</si>
  <si>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</si>
  <si>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</si>
  <si>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</si>
  <si>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</si>
  <si>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</si>
  <si>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</si>
  <si>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</si>
  <si>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</si>
  <si>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</si>
  <si>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</si>
  <si>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</si>
  <si>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</si>
  <si>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</si>
  <si>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</si>
  <si>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</si>
  <si>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</si>
  <si>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</si>
  <si>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</si>
  <si>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</si>
  <si>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</si>
  <si>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</si>
  <si>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</si>
  <si>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</si>
  <si>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</si>
  <si>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</si>
  <si>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</si>
  <si>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</si>
  <si>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</si>
  <si>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</si>
  <si>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</si>
  <si>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</si>
  <si>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</si>
  <si>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</si>
  <si>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</si>
  <si>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</si>
  <si>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</si>
  <si>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</si>
  <si>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</si>
  <si>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</si>
  <si>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</si>
  <si>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</si>
  <si>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</si>
  <si>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</si>
  <si>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</si>
  <si>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</si>
  <si>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</si>
  <si>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</si>
  <si>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</si>
  <si>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</si>
  <si>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</si>
  <si>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</si>
  <si>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</si>
  <si>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</si>
  <si>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</si>
  <si>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</si>
  <si>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</si>
  <si>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</si>
  <si>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</si>
  <si>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</si>
  <si>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</si>
  <si>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</si>
  <si>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</si>
  <si>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</si>
  <si>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</si>
  <si>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</si>
  <si>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</si>
  <si>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</si>
  <si>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</si>
  <si>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</si>
  <si>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</si>
  <si>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</si>
  <si>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</si>
  <si>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</si>
  <si>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</si>
  <si>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</si>
  <si>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</si>
  <si>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</si>
  <si>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</si>
  <si>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</si>
  <si>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</si>
  <si>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</si>
  <si>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</si>
  <si>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</si>
  <si>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</si>
  <si>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</si>
  <si>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</si>
  <si>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</si>
  <si>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</si>
  <si>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</si>
  <si>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</si>
  <si>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</si>
  <si>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</si>
  <si>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</si>
  <si>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</si>
  <si>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</si>
  <si>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</si>
  <si>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</si>
  <si>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</si>
  <si>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</si>
  <si>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</si>
  <si>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</si>
  <si>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</si>
  <si>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</si>
  <si>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</si>
  <si>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</si>
  <si>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</si>
  <si>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</si>
  <si>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</si>
  <si>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</si>
  <si>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</si>
  <si>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</si>
  <si>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</si>
  <si>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</si>
  <si>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</si>
  <si>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</si>
  <si>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</si>
  <si>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</si>
  <si>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</si>
  <si>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</si>
  <si>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</si>
  <si>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</si>
  <si>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</si>
  <si>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</si>
  <si>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</si>
  <si>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</si>
  <si>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</si>
  <si>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</si>
  <si>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</si>
  <si>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</si>
  <si>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</si>
  <si>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</si>
  <si>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</si>
  <si>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</si>
  <si>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</si>
  <si>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</si>
  <si>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</si>
  <si>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</si>
  <si>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</si>
  <si>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</si>
  <si>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</si>
  <si>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</si>
  <si>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</si>
  <si>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</si>
  <si>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</si>
  <si>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</si>
  <si>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</si>
  <si>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</si>
  <si>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</si>
  <si>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</si>
  <si>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</si>
  <si>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</si>
  <si>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</si>
  <si>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</si>
  <si>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</si>
  <si>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</si>
  <si>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</si>
  <si>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</si>
  <si>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</si>
  <si>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</si>
  <si>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</si>
  <si>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</si>
  <si>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</si>
  <si>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</si>
  <si>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</si>
  <si>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</si>
  <si>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</si>
  <si>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</si>
  <si>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</si>
  <si>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</si>
  <si>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</si>
  <si>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</si>
  <si>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</si>
  <si>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</si>
  <si>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</si>
  <si>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</si>
  <si>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</si>
  <si>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</si>
  <si>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</si>
  <si>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</si>
  <si>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</si>
  <si>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</si>
  <si>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</si>
  <si>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</si>
  <si>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</si>
  <si>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</si>
  <si>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</si>
  <si>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</si>
  <si>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</si>
  <si>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</si>
  <si>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</si>
  <si>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</si>
  <si>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</si>
  <si>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</si>
  <si>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</si>
  <si>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</si>
  <si>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</si>
  <si>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</si>
  <si>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</si>
  <si>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</si>
  <si>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</si>
  <si>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</si>
  <si>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</si>
  <si>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</si>
  <si>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</si>
  <si>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</si>
  <si>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</si>
  <si>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</si>
  <si>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</si>
  <si>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</si>
  <si>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</si>
  <si>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</si>
  <si>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</si>
  <si>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</si>
  <si>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</si>
  <si>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</si>
  <si>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</si>
  <si>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</si>
  <si>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</si>
  <si>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</si>
  <si>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</si>
  <si>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</si>
  <si>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</si>
  <si>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</si>
  <si>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</si>
  <si>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</si>
  <si>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</si>
  <si>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</si>
  <si>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</si>
  <si>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</si>
  <si>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</si>
  <si>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</si>
  <si>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</si>
  <si>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</si>
  <si>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</si>
  <si>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</si>
  <si>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</si>
  <si>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</si>
  <si>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</si>
  <si>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</si>
  <si>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</si>
  <si>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</si>
  <si>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</si>
  <si>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</si>
  <si>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</si>
  <si>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</si>
  <si>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</si>
  <si>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</si>
  <si>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</si>
  <si>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</si>
  <si>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</si>
  <si>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</si>
  <si>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</si>
  <si>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</si>
  <si>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</si>
  <si>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</si>
  <si>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</si>
  <si>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</si>
  <si>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</si>
  <si>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</si>
  <si>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</si>
  <si>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</si>
  <si>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</si>
  <si>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</si>
  <si>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</si>
  <si>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</si>
  <si>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</si>
  <si>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</si>
  <si>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</si>
  <si>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</si>
  <si>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</si>
  <si>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</si>
  <si>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</si>
  <si>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</si>
  <si>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</si>
  <si>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</si>
  <si>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</si>
  <si>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</si>
  <si>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</si>
  <si>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</si>
  <si>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</si>
  <si>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</si>
  <si>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</si>
  <si>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</si>
  <si>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</si>
  <si>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</si>
  <si>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</si>
  <si>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</si>
  <si>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</si>
  <si>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</si>
  <si>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</si>
  <si>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</si>
  <si>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</si>
  <si>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</si>
  <si>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</si>
  <si>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</si>
  <si>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</si>
  <si>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</si>
  <si>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</si>
  <si>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</si>
  <si>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</si>
  <si>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</si>
  <si>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</si>
  <si>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</si>
  <si>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</si>
  <si>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</si>
  <si>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</si>
  <si>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</si>
  <si>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</si>
  <si>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</si>
  <si>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</si>
  <si>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</si>
  <si>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</si>
  <si>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</si>
  <si>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</si>
  <si>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</si>
  <si>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</si>
  <si>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</si>
  <si>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</si>
  <si>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</si>
  <si>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</si>
  <si>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</si>
  <si>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</si>
  <si>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</si>
  <si>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</si>
  <si>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</si>
  <si>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</si>
  <si>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</si>
  <si>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</si>
  <si>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</si>
  <si>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</si>
  <si>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</si>
  <si>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</si>
  <si>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</si>
  <si>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</si>
  <si>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</si>
  <si>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</si>
  <si>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</si>
  <si>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</si>
  <si>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</si>
  <si>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</si>
  <si>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</si>
  <si>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</si>
  <si>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</si>
  <si>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</si>
  <si>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</si>
  <si>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</si>
  <si>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</si>
  <si>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</si>
  <si>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</si>
  <si>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</si>
  <si>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</si>
  <si>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</si>
  <si>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</si>
  <si>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</si>
  <si>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</si>
  <si>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</si>
  <si>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</si>
  <si>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</si>
  <si>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</si>
  <si>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</si>
  <si>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</si>
  <si>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</si>
  <si>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</si>
  <si>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</si>
  <si>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</si>
  <si>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</si>
  <si>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</si>
  <si>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</si>
  <si>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</si>
  <si>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</si>
  <si>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</si>
  <si>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</si>
  <si>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</si>
  <si>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</si>
  <si>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</si>
  <si>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</si>
  <si>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</si>
  <si>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</si>
  <si>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</si>
  <si>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</si>
  <si>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</si>
  <si>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</si>
  <si>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</si>
  <si>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</si>
  <si>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</si>
  <si>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</si>
  <si>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</si>
  <si>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</si>
  <si>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</si>
  <si>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</si>
  <si>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</si>
  <si>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</si>
  <si>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</si>
  <si>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</si>
  <si>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</si>
  <si>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</si>
  <si>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</si>
  <si>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</si>
  <si>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</si>
  <si>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</si>
  <si>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</si>
  <si>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</si>
  <si>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</si>
  <si>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</si>
  <si>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</si>
  <si>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</si>
  <si>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</si>
  <si>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</si>
  <si>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</si>
  <si>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</si>
  <si>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</si>
  <si>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</si>
  <si>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</si>
  <si>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</si>
  <si>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</si>
  <si>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</si>
  <si>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</si>
  <si>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</si>
  <si>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</si>
  <si>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</si>
  <si>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</si>
  <si>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</si>
  <si>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</si>
  <si>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</si>
  <si>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</si>
  <si>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</si>
  <si>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</si>
  <si>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</si>
  <si>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</si>
  <si>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</si>
  <si>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</si>
  <si>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</si>
  <si>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</si>
  <si>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</si>
  <si>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</si>
  <si>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</si>
  <si>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</si>
  <si>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</si>
  <si>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</si>
  <si>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</si>
  <si>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</si>
  <si>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</si>
  <si>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</si>
  <si>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</si>
  <si>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</si>
  <si>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</si>
  <si>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</si>
  <si>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</si>
  <si>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</si>
  <si>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</si>
  <si>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</si>
  <si>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</si>
  <si>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</si>
  <si>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</si>
  <si>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</si>
  <si>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</si>
  <si>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</si>
  <si>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</si>
  <si>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</si>
  <si>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</si>
  <si>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</si>
  <si>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</si>
  <si>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</si>
  <si>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</si>
  <si>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</si>
  <si>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</si>
  <si>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</si>
  <si>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</si>
  <si>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</si>
  <si>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</si>
  <si>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</si>
  <si>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</si>
  <si>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</si>
  <si>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</si>
  <si>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</si>
  <si>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</si>
  <si>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</si>
  <si>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</si>
  <si>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</si>
  <si>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</si>
  <si>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</si>
  <si>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</si>
  <si>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</si>
  <si>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</si>
  <si>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</si>
  <si>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</si>
  <si>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</si>
  <si>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</si>
  <si>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</si>
  <si>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</si>
  <si>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</si>
  <si>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</si>
  <si>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</si>
  <si>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</si>
  <si>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</si>
  <si>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</si>
  <si>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</si>
  <si>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</si>
  <si>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</si>
  <si>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</si>
  <si>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</si>
  <si>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</si>
  <si>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</si>
  <si>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</si>
  <si>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</si>
  <si>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</si>
  <si>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</si>
  <si>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</si>
  <si>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</si>
  <si>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</si>
  <si>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</si>
  <si>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</si>
  <si>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</si>
  <si>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</si>
  <si>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</si>
  <si>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</si>
  <si>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</si>
  <si>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</si>
  <si>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</si>
  <si>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</si>
  <si>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</si>
  <si>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</si>
  <si>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</si>
  <si>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</si>
  <si>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</si>
  <si>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</si>
  <si>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</si>
  <si>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</si>
  <si>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</si>
  <si>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</si>
  <si>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</si>
  <si>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</si>
  <si>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</si>
  <si>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</si>
  <si>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</si>
  <si>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</si>
  <si>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</si>
  <si>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</si>
  <si>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</si>
  <si>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</si>
  <si>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</si>
  <si>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</si>
  <si>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</si>
  <si>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</si>
  <si>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</si>
  <si>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</si>
  <si>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</si>
  <si>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</si>
  <si>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</si>
  <si>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</si>
  <si>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</si>
  <si>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</si>
  <si>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</si>
  <si>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</si>
  <si>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</si>
  <si>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</si>
  <si>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</si>
  <si>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</si>
  <si>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</si>
  <si>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</si>
  <si>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</si>
  <si>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</si>
  <si>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</si>
  <si>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</si>
  <si>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</si>
  <si>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</si>
  <si>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</si>
  <si>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</si>
  <si>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</si>
  <si>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</si>
  <si>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</si>
  <si>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</si>
  <si>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</si>
  <si>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</si>
  <si>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</si>
  <si>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</si>
  <si>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</si>
  <si>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</si>
  <si>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</si>
  <si>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</si>
  <si>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</si>
  <si>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</si>
  <si>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</si>
  <si>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</si>
  <si>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</si>
  <si>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</si>
  <si>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</si>
  <si>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</si>
  <si>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</si>
  <si>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</si>
  <si>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</si>
  <si>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</si>
  <si>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</si>
  <si>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</si>
  <si>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</si>
  <si>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</si>
  <si>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</si>
  <si>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</si>
  <si>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</si>
  <si>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</si>
  <si>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</si>
  <si>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</si>
  <si>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</si>
  <si>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</si>
  <si>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</si>
  <si>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</si>
  <si>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</si>
  <si>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</si>
  <si>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</si>
  <si>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</si>
  <si>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</si>
  <si>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</si>
  <si>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</si>
  <si>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</si>
  <si>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</si>
  <si>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</si>
  <si>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</si>
  <si>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</si>
  <si>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</si>
  <si>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</si>
  <si>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</si>
  <si>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</si>
  <si>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</si>
  <si>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</si>
  <si>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</si>
  <si>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</si>
  <si>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</si>
  <si>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</si>
  <si>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</si>
  <si>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</si>
  <si>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</si>
  <si>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</si>
  <si>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</si>
  <si>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</si>
  <si>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</si>
  <si>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</si>
  <si>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</si>
  <si>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</si>
  <si>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</si>
  <si>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</si>
  <si>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</si>
  <si>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</si>
  <si>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</si>
  <si>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</si>
  <si>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</si>
  <si>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</si>
  <si>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</si>
  <si>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</si>
  <si>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</si>
  <si>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</si>
  <si>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</si>
  <si>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</si>
  <si>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</si>
  <si>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</si>
  <si>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</si>
  <si>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</si>
  <si>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</si>
  <si>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</si>
  <si>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</si>
  <si>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</si>
  <si>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</si>
  <si>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</si>
  <si>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</si>
  <si>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</si>
  <si>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</si>
  <si>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</si>
  <si>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</si>
  <si>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</si>
  <si>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</si>
  <si>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</si>
  <si>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</si>
  <si>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</si>
  <si>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</si>
  <si>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</si>
  <si>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</si>
  <si>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</si>
  <si>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</si>
  <si>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</si>
  <si>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</si>
  <si>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</si>
  <si>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</si>
  <si>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</si>
  <si>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</si>
  <si>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</si>
  <si>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</si>
  <si>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</si>
  <si>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</si>
  <si>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</si>
  <si>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</si>
  <si>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</si>
  <si>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</si>
  <si>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</si>
  <si>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</si>
  <si>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</si>
  <si>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</si>
  <si>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</si>
  <si>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</si>
  <si>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</si>
  <si>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</si>
  <si>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</si>
  <si>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</si>
  <si>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</si>
  <si>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</si>
  <si>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</si>
  <si>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</si>
  <si>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</si>
  <si>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</si>
  <si>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</si>
  <si>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</si>
  <si>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</si>
  <si>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</si>
  <si>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</si>
  <si>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</si>
  <si>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</si>
  <si>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</si>
  <si>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</si>
  <si>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</si>
  <si>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</si>
  <si>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</si>
  <si>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</si>
  <si>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</si>
  <si>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</si>
  <si>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</si>
  <si>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</si>
  <si>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</si>
  <si>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</si>
  <si>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</si>
  <si>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</si>
  <si>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</si>
  <si>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</si>
  <si>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</si>
  <si>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</si>
  <si>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</si>
  <si>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</si>
  <si>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</si>
  <si>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</si>
  <si>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</si>
  <si>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</si>
  <si>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</si>
  <si>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</si>
  <si>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</si>
  <si>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</si>
  <si>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</si>
  <si>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</si>
  <si>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</si>
  <si>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</si>
  <si>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</si>
  <si>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</si>
  <si>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</si>
  <si>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</si>
  <si>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</si>
  <si>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</si>
  <si>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</si>
  <si>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</si>
  <si>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</si>
  <si>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</si>
  <si>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</si>
  <si>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</si>
  <si>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</si>
  <si>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</si>
  <si>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</si>
  <si>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</si>
  <si>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</si>
  <si>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</si>
  <si>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</si>
  <si>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</si>
  <si>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</si>
  <si>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</si>
  <si>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</si>
  <si>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</si>
  <si>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</si>
  <si>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</si>
  <si>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</si>
  <si>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</si>
  <si>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</si>
  <si>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</si>
  <si>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</si>
  <si>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</si>
  <si>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</si>
  <si>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</si>
  <si>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</si>
  <si>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</si>
  <si>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</si>
  <si>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</si>
  <si>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</si>
  <si>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</si>
  <si>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</si>
  <si>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</si>
  <si>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</si>
  <si>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</si>
  <si>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</si>
  <si>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</si>
  <si>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</si>
  <si>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</si>
  <si>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</si>
  <si>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</si>
  <si>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</si>
  <si>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</si>
  <si>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</si>
  <si>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</si>
  <si>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</si>
  <si>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</si>
  <si>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</si>
  <si>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</si>
  <si>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</si>
  <si>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</si>
  <si>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</si>
  <si>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</si>
  <si>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</si>
  <si>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</si>
  <si>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</si>
  <si>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</si>
  <si>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</si>
  <si>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</si>
  <si>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</si>
  <si>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</si>
  <si>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</si>
  <si>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</si>
  <si>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</si>
  <si>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</si>
  <si>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</si>
  <si>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</si>
  <si>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</si>
  <si>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</si>
  <si>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</si>
  <si>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</si>
  <si>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</si>
  <si>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</si>
  <si>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</si>
  <si>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</si>
  <si>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</si>
  <si>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</si>
  <si>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</si>
  <si>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</si>
  <si>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</si>
  <si>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</si>
  <si>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</si>
  <si>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</si>
  <si>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</si>
  <si>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</si>
  <si>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</si>
  <si>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</si>
  <si>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</si>
  <si>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</si>
  <si>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</si>
  <si>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</si>
  <si>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</si>
  <si>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</si>
  <si>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</si>
  <si>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</si>
  <si>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</si>
  <si>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</si>
  <si>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</si>
  <si>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</si>
  <si>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</si>
  <si>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</si>
  <si>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</si>
  <si>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</si>
  <si>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</si>
  <si>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</si>
  <si>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</si>
  <si>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</si>
  <si>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</si>
  <si>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</si>
  <si>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</si>
  <si>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</si>
  <si>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</si>
  <si>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</si>
  <si>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</si>
  <si>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</si>
  <si>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</si>
  <si>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</si>
  <si>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</si>
  <si>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</si>
  <si>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</si>
  <si>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</si>
  <si>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</si>
  <si>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</si>
  <si>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</si>
  <si>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</si>
  <si>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</si>
  <si>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</si>
  <si>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</si>
  <si>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</si>
  <si>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</si>
  <si>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</si>
  <si>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</si>
  <si>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</si>
  <si>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</si>
  <si>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</si>
  <si>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</si>
  <si>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</si>
  <si>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</si>
  <si>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</si>
  <si>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</si>
  <si>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</si>
  <si>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</si>
  <si>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</si>
  <si>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</si>
  <si>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</si>
  <si>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</si>
  <si>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</si>
  <si>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</si>
  <si>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</si>
  <si>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</si>
  <si>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</si>
  <si>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</si>
  <si>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</si>
  <si>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</si>
  <si>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</si>
  <si>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</si>
  <si>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</si>
  <si>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</si>
  <si>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</si>
  <si>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</si>
  <si>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</si>
  <si>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</si>
  <si>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</si>
  <si>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</si>
  <si>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</si>
  <si>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</si>
  <si>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</si>
  <si>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</si>
  <si>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</si>
  <si>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</si>
  <si>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</si>
  <si>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</si>
  <si>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</si>
  <si>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</si>
  <si>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</si>
  <si>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</si>
  <si>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</si>
  <si>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</si>
  <si>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</si>
  <si>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</si>
  <si>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</si>
  <si>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</si>
  <si>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</si>
  <si>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</si>
  <si>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</si>
  <si>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</si>
  <si>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</si>
  <si>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</si>
  <si>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</si>
  <si>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</si>
  <si>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</si>
  <si>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</si>
  <si>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</si>
  <si>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</si>
  <si>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</si>
  <si>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</si>
  <si>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</si>
  <si>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</si>
  <si>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</si>
  <si>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</si>
  <si>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</si>
  <si>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</si>
  <si>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</si>
  <si>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</si>
  <si>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</si>
  <si>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</si>
  <si>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</si>
  <si>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</si>
  <si>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</si>
  <si>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</si>
  <si>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</si>
  <si>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</si>
  <si>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</si>
  <si>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</si>
  <si>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</si>
  <si>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</si>
  <si>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</si>
  <si>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</si>
  <si>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</si>
  <si>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</si>
  <si>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</si>
  <si>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</si>
  <si>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</si>
  <si>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</si>
  <si>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</si>
  <si>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</si>
  <si>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</si>
  <si>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</si>
  <si>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</si>
  <si>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</si>
  <si>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</si>
  <si>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</si>
  <si>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</si>
  <si>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</si>
  <si>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</si>
  <si>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</si>
  <si>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</si>
  <si>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</si>
  <si>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</si>
  <si>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</si>
  <si>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</si>
  <si>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</si>
  <si>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</si>
  <si>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</si>
  <si>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</si>
  <si>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</si>
  <si>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</si>
  <si>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</si>
  <si>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</si>
  <si>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</si>
  <si>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</si>
  <si>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</si>
  <si>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</si>
  <si>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</si>
  <si>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</si>
  <si>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</si>
  <si>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</si>
  <si>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</si>
  <si>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</si>
  <si>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</si>
  <si>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</si>
  <si>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</si>
  <si>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</si>
  <si>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</si>
  <si>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</si>
  <si>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</si>
  <si>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</si>
  <si>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</si>
  <si>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</si>
  <si>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</si>
  <si>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</si>
  <si>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</si>
  <si>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</si>
  <si>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</si>
  <si>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</si>
  <si>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</si>
  <si>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</si>
  <si>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</si>
  <si>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</si>
  <si>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</si>
  <si>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</si>
  <si>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</si>
  <si>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</si>
  <si>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</si>
  <si>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</si>
  <si>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</si>
  <si>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</si>
  <si>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</si>
  <si>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</si>
  <si>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</si>
  <si>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</si>
  <si>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</si>
  <si>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</si>
  <si>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</si>
  <si>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</si>
  <si>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</si>
  <si>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</si>
  <si>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</si>
  <si>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</si>
  <si>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</si>
  <si>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</si>
  <si>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</si>
  <si>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</si>
  <si>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</si>
  <si>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</si>
  <si>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</si>
  <si>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</si>
  <si>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</si>
  <si>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</si>
  <si>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</si>
  <si>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</si>
  <si>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</si>
  <si>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</si>
  <si>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</si>
  <si>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</si>
  <si>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</si>
  <si>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</si>
  <si>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</si>
  <si>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</si>
  <si>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</si>
  <si>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</si>
  <si>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</si>
  <si>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</si>
  <si>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</si>
  <si>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</si>
  <si>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</si>
  <si>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</si>
  <si>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</si>
  <si>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</si>
  <si>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</si>
  <si>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</si>
  <si>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</si>
  <si>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</si>
  <si>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</si>
  <si>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</si>
  <si>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</si>
  <si>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</si>
  <si>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</si>
  <si>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</si>
  <si>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</si>
  <si>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</si>
  <si>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</si>
  <si>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</si>
  <si>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</si>
  <si>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</si>
  <si>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</si>
  <si>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</si>
  <si>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</si>
  <si>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</si>
  <si>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</si>
  <si>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</si>
  <si>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</si>
  <si>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</si>
  <si>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</si>
  <si>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</si>
  <si>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</si>
  <si>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</si>
  <si>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</si>
  <si>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</si>
  <si>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</si>
  <si>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</si>
  <si>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</si>
  <si>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</si>
  <si>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</si>
  <si>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</si>
  <si>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</si>
  <si>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</si>
  <si>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</si>
  <si>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</si>
  <si>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</si>
  <si>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</si>
  <si>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</si>
  <si>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</si>
  <si>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</si>
  <si>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</si>
  <si>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</si>
  <si>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</si>
  <si>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</si>
  <si>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</si>
  <si>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</si>
  <si>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</si>
  <si>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</si>
  <si>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</si>
  <si>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</si>
  <si>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</si>
  <si>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</si>
  <si>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</si>
  <si>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</si>
  <si>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</si>
  <si>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</si>
  <si>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</si>
  <si>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</si>
  <si>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</si>
  <si>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</si>
  <si>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</si>
  <si>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</si>
  <si>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</si>
  <si>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</si>
  <si>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</si>
  <si>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</si>
  <si>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</si>
  <si>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</si>
  <si>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</si>
  <si>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</si>
  <si>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</si>
  <si>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</si>
  <si>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</si>
  <si>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</si>
  <si>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</si>
  <si>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</si>
  <si>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</si>
  <si>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</si>
  <si>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</si>
  <si>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</si>
  <si>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</si>
  <si>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</si>
  <si>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</si>
  <si>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</si>
  <si>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</si>
  <si>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</si>
  <si>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</si>
  <si>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</si>
  <si>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</si>
  <si>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</si>
  <si>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</si>
  <si>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</si>
  <si>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</si>
  <si>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</si>
  <si>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</si>
  <si>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</si>
  <si>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</si>
  <si>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</si>
  <si>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</si>
  <si>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</si>
  <si>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</si>
  <si>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</si>
  <si>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</si>
  <si>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</si>
  <si>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</si>
  <si>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</si>
  <si>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</si>
  <si>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</si>
  <si>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</si>
  <si>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</si>
  <si>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</si>
  <si>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</si>
  <si>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</si>
  <si>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</si>
  <si>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</si>
  <si>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</si>
  <si>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</si>
  <si>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</si>
  <si>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</si>
  <si>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</si>
  <si>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</si>
  <si>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</si>
  <si>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</si>
  <si>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</si>
  <si>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</si>
  <si>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</si>
  <si>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</si>
  <si>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</si>
  <si>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</si>
  <si>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</si>
  <si>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</si>
  <si>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</si>
  <si>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</si>
  <si>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</si>
  <si>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</si>
  <si>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</si>
  <si>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</si>
  <si>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</si>
  <si>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</si>
  <si>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</si>
  <si>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</si>
  <si>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</si>
  <si>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</si>
  <si>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</si>
  <si>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</si>
  <si>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</si>
  <si>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</si>
  <si>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</si>
  <si>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</si>
  <si>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</si>
  <si>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</si>
  <si>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</si>
  <si>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</si>
  <si>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</si>
  <si>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</si>
  <si>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</si>
  <si>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</si>
  <si>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</si>
  <si>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</si>
  <si>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</si>
  <si>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</si>
  <si>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</si>
  <si>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</si>
  <si>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</si>
  <si>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</si>
  <si>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</si>
  <si>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</si>
  <si>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</si>
  <si>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</si>
  <si>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</si>
  <si>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</si>
  <si>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</si>
  <si>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</si>
  <si>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</si>
  <si>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</si>
  <si>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</si>
  <si>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</si>
  <si>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</si>
  <si>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</si>
  <si>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</si>
  <si>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</si>
  <si>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</si>
  <si>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</si>
  <si>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</si>
  <si>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</si>
  <si>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</si>
  <si>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</si>
  <si>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</si>
  <si>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</si>
  <si>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</si>
  <si>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</si>
  <si>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</si>
  <si>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</si>
  <si>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</si>
  <si>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</si>
  <si>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</si>
  <si>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</si>
  <si>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</si>
  <si>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</si>
  <si>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</si>
  <si>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</si>
  <si>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</si>
  <si>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</si>
  <si>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</si>
  <si>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</si>
  <si>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</si>
  <si>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</si>
  <si>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</si>
  <si>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</si>
  <si>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</si>
  <si>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</si>
  <si>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</si>
  <si>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</si>
  <si>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</si>
  <si>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</si>
  <si>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</si>
  <si>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</si>
  <si>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</si>
  <si>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</si>
  <si>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</si>
  <si>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</si>
  <si>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</si>
  <si>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</si>
  <si>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</si>
  <si>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</si>
  <si>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</si>
  <si>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</si>
  <si>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</si>
  <si>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</si>
  <si>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</si>
  <si>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</si>
  <si>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</si>
  <si>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</si>
  <si>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</si>
  <si>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</si>
  <si>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</si>
  <si>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</si>
  <si>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</si>
  <si>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</si>
  <si>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</si>
  <si>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</si>
  <si>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</si>
  <si>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</si>
  <si>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</si>
  <si>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</si>
  <si>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</si>
  <si>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</si>
  <si>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</si>
  <si>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</si>
  <si>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</si>
  <si>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</si>
  <si>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</si>
  <si>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</si>
  <si>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</si>
  <si>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</si>
  <si>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</si>
  <si>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</si>
  <si>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</si>
  <si>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</si>
  <si>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</si>
  <si>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</si>
  <si>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</si>
  <si>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</si>
  <si>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</si>
  <si>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</si>
  <si>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</si>
  <si>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</si>
  <si>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</si>
  <si>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</si>
  <si>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</si>
  <si>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</si>
  <si>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</si>
  <si>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</si>
  <si>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</si>
  <si>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</si>
  <si>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</si>
  <si>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</si>
  <si>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</si>
  <si>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</si>
  <si>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</si>
  <si>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</si>
  <si>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</si>
  <si>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</si>
  <si>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</si>
  <si>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</si>
  <si>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</si>
  <si>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</si>
  <si>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</si>
  <si>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</si>
  <si>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</si>
  <si>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</si>
  <si>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</si>
  <si>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</si>
  <si>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</si>
  <si>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</si>
  <si>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</si>
  <si>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</si>
  <si>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</si>
  <si>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</si>
  <si>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</si>
  <si>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</si>
  <si>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</si>
  <si>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</si>
  <si>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</si>
  <si>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</si>
  <si>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</si>
  <si>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</si>
  <si>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</si>
  <si>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</si>
  <si>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</si>
  <si>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</si>
  <si>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</si>
  <si>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</si>
  <si>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</si>
  <si>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</si>
  <si>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</si>
  <si>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</si>
  <si>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</si>
  <si>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</si>
  <si>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</si>
  <si>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</si>
  <si>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</si>
  <si>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</si>
  <si>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</si>
  <si>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</si>
  <si>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</si>
  <si>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</si>
  <si>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</si>
  <si>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</si>
  <si>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</si>
  <si>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</si>
  <si>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</si>
  <si>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</si>
  <si>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</si>
  <si>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</si>
  <si>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</si>
  <si>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</si>
  <si>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</si>
  <si>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</si>
  <si>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</si>
  <si>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</si>
  <si>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</si>
  <si>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</si>
  <si>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</si>
  <si>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</si>
  <si>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</si>
  <si>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</si>
  <si>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</si>
  <si>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</si>
  <si>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</si>
  <si>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</si>
  <si>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</si>
  <si>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</si>
  <si>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</si>
  <si>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</si>
  <si>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</si>
  <si>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</si>
  <si>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</si>
  <si>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</si>
  <si>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</si>
  <si>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</si>
  <si>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</si>
  <si>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</si>
  <si>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</si>
  <si>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</si>
  <si>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</si>
  <si>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</si>
  <si>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</si>
  <si>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</si>
  <si>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</si>
  <si>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</si>
  <si>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</si>
  <si>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</si>
  <si>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</si>
  <si>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</si>
  <si>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</si>
  <si>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</si>
  <si>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</si>
  <si>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</si>
  <si>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</si>
  <si>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</si>
  <si>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</si>
  <si>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</si>
  <si>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</si>
  <si>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</si>
  <si>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</si>
  <si>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</si>
  <si>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</si>
  <si>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</si>
  <si>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</si>
  <si>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</si>
  <si>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</si>
  <si>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</si>
  <si>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</si>
  <si>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</si>
  <si>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</si>
  <si>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</si>
  <si>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</si>
  <si>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</si>
  <si>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</si>
  <si>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</si>
  <si>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</si>
  <si>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</si>
  <si>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</si>
  <si>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</si>
  <si>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</si>
  <si>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</si>
  <si>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</si>
  <si>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</si>
  <si>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</si>
  <si>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</si>
  <si>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</si>
  <si>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</si>
  <si>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</si>
  <si>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</si>
  <si>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</si>
  <si>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</si>
  <si>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</si>
  <si>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</si>
  <si>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</si>
  <si>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</si>
  <si>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</si>
  <si>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</si>
  <si>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</si>
  <si>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</si>
  <si>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</si>
  <si>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</si>
  <si>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</si>
  <si>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</si>
  <si>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</si>
  <si>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</si>
  <si>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</si>
  <si>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</si>
  <si>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</si>
  <si>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</si>
  <si>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</si>
  <si>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</si>
  <si>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</si>
  <si>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</si>
  <si>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</si>
  <si>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</si>
  <si>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</si>
  <si>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</si>
  <si>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</si>
  <si>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</si>
  <si>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</si>
  <si>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</si>
  <si>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</si>
  <si>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</si>
  <si>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</si>
  <si>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</si>
  <si>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</si>
  <si>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</si>
  <si>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</si>
  <si>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</si>
  <si>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</si>
  <si>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</si>
  <si>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</si>
  <si>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</si>
  <si>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</si>
  <si>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</si>
  <si>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</si>
  <si>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</si>
  <si>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</si>
  <si>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</si>
  <si>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</si>
  <si>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</si>
  <si>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</si>
  <si>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</si>
  <si>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</si>
  <si>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</si>
  <si>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</si>
  <si>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</si>
  <si>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</si>
  <si>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</si>
  <si>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</si>
  <si>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</si>
  <si>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</si>
  <si>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</si>
  <si>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</si>
  <si>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</si>
  <si>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</si>
  <si>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</si>
  <si>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</si>
  <si>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</si>
  <si>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</si>
  <si>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</si>
  <si>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</si>
  <si>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</si>
  <si>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</si>
  <si>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</si>
  <si>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</si>
  <si>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</si>
  <si>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</si>
  <si>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</si>
  <si>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</si>
  <si>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</si>
  <si>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</si>
  <si>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</si>
  <si>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</si>
  <si>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</si>
  <si>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</si>
  <si>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</si>
  <si>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</si>
  <si>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</si>
  <si>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</si>
  <si>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</si>
  <si>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</si>
  <si>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</si>
  <si>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</si>
  <si>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</si>
  <si>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</si>
  <si>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</si>
  <si>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</si>
  <si>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</si>
  <si>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</si>
  <si>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</si>
  <si>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</si>
  <si>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</si>
  <si>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</si>
  <si>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</si>
  <si>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</si>
  <si>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</si>
  <si>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</si>
  <si>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</si>
  <si>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</si>
  <si>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</si>
  <si>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</si>
  <si>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</si>
  <si>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</si>
  <si>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</si>
  <si>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</si>
  <si>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</si>
  <si>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</si>
  <si>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</si>
  <si>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</si>
  <si>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</si>
  <si>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</si>
  <si>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</si>
  <si>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</si>
  <si>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</si>
  <si>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</si>
  <si>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</si>
  <si>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</si>
  <si>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</si>
  <si>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</si>
  <si>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</si>
  <si>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</si>
  <si>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</si>
  <si>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</si>
  <si>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</si>
  <si>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</si>
  <si>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</si>
  <si>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</si>
  <si>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</si>
  <si>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</si>
  <si>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</si>
  <si>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</si>
  <si>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</si>
  <si>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</si>
  <si>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</si>
  <si>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</si>
  <si>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</si>
  <si>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</si>
  <si>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</si>
  <si>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</si>
  <si>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</si>
  <si>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</si>
  <si>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</si>
  <si>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</si>
  <si>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</si>
  <si>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</si>
  <si>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</si>
  <si>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</si>
  <si>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</si>
  <si>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</si>
  <si>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</si>
  <si>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</si>
  <si>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</si>
  <si>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</si>
  <si>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</si>
  <si>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</si>
  <si>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</si>
  <si>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</si>
  <si>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</si>
  <si>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</si>
  <si>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</si>
  <si>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</si>
  <si>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</si>
  <si>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</si>
  <si>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</si>
  <si>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</si>
  <si>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</si>
  <si>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</si>
  <si>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</si>
  <si>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</si>
  <si>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</si>
  <si>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</si>
  <si>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</si>
  <si>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</si>
  <si>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</si>
  <si>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</si>
  <si>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</si>
  <si>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</si>
  <si>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</si>
  <si>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</si>
  <si>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</si>
  <si>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</si>
  <si>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</si>
  <si>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</si>
  <si>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</si>
  <si>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</si>
  <si>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</si>
  <si>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</si>
  <si>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</si>
  <si>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</si>
  <si>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</si>
  <si>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</si>
  <si>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</si>
  <si>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</si>
  <si>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</si>
  <si>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</si>
  <si>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</si>
  <si>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</si>
  <si>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</si>
  <si>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</si>
  <si>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</si>
  <si>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</si>
  <si>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</si>
  <si>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</si>
  <si>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</si>
  <si>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</si>
  <si>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</si>
  <si>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</si>
  <si>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</si>
  <si>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</si>
  <si>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</si>
  <si>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</si>
  <si>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</si>
  <si>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</si>
  <si>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</si>
  <si>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</si>
  <si>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</si>
  <si>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</si>
  <si>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</si>
  <si>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</si>
  <si>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</si>
  <si>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</si>
  <si>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</si>
  <si>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</si>
  <si>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</si>
  <si>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</si>
  <si>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</si>
  <si>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</si>
  <si>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</si>
  <si>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</si>
  <si>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</si>
  <si>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</si>
  <si>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</si>
  <si>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</si>
  <si>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</si>
  <si>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</si>
  <si>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</si>
  <si>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</si>
  <si>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</si>
  <si>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</si>
  <si>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</si>
  <si>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</si>
  <si>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</si>
  <si>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</si>
  <si>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</si>
  <si>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</si>
  <si>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</si>
  <si>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</si>
  <si>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</si>
  <si>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</si>
  <si>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</si>
  <si>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</si>
  <si>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</si>
  <si>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</si>
  <si>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</si>
  <si>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</si>
  <si>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</si>
  <si>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</si>
  <si>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</si>
  <si>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</si>
  <si>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</si>
  <si>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</si>
  <si>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</si>
  <si>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</si>
  <si>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</si>
  <si>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</si>
  <si>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</si>
  <si>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</si>
  <si>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</si>
  <si>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</si>
  <si>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</si>
  <si>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</si>
  <si>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</si>
  <si>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</si>
  <si>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</si>
  <si>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</si>
  <si>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</si>
  <si>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</si>
  <si>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</si>
  <si>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</si>
  <si>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</si>
  <si>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</si>
  <si>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</si>
  <si>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</si>
  <si>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</si>
  <si>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</si>
  <si>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</si>
  <si>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</si>
  <si>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</si>
  <si>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</si>
  <si>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</si>
  <si>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</si>
  <si>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</si>
  <si>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</si>
  <si>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</si>
  <si>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</si>
  <si>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</si>
  <si>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</si>
  <si>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</si>
  <si>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</si>
  <si>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</si>
  <si>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</si>
  <si>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</si>
  <si>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</si>
  <si>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</si>
  <si>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</si>
  <si>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</si>
  <si>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</si>
  <si>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</si>
  <si>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</si>
  <si>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</si>
  <si>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</si>
  <si>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</si>
  <si>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</si>
  <si>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</si>
  <si>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</si>
  <si>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</si>
  <si>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</si>
  <si>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</si>
  <si>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</si>
  <si>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</si>
  <si>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</si>
  <si>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</si>
  <si>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</si>
  <si>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</si>
  <si>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</si>
  <si>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</si>
  <si>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</si>
  <si>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</si>
  <si>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</si>
  <si>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</si>
  <si>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</si>
  <si>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</si>
  <si>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</si>
  <si>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</si>
  <si>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</si>
  <si>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</si>
  <si>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</si>
  <si>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</si>
  <si>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</si>
  <si>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</si>
  <si>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</si>
  <si>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</si>
  <si>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</si>
  <si>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</si>
  <si>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</si>
  <si>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</si>
  <si>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</si>
  <si>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</si>
  <si>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</si>
  <si>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</si>
  <si>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</si>
  <si>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</si>
  <si>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</si>
  <si>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</si>
  <si>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</si>
  <si>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</si>
  <si>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</si>
  <si>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</si>
  <si>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</si>
  <si>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</si>
  <si>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</si>
  <si>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</si>
  <si>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</si>
  <si>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</si>
  <si>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</si>
  <si>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</si>
  <si>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</si>
  <si>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</si>
  <si>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</si>
  <si>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</si>
  <si>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</si>
  <si>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</si>
  <si>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</si>
  <si>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</si>
  <si>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</si>
  <si>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</si>
  <si>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</si>
  <si>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</si>
  <si>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</si>
  <si>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</si>
  <si>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</si>
  <si>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</si>
  <si>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</si>
  <si>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</si>
  <si>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</si>
  <si>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</si>
  <si>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</si>
  <si>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</si>
  <si>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</si>
  <si>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</si>
  <si>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</si>
  <si>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</si>
  <si>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</si>
  <si>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</si>
  <si>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</si>
  <si>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</si>
  <si>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</si>
  <si>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</si>
  <si>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</si>
  <si>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</si>
  <si>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</si>
  <si>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</si>
  <si>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</si>
  <si>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</si>
  <si>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</si>
  <si>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</si>
  <si>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</si>
  <si>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</si>
  <si>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</si>
  <si>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</si>
  <si>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</si>
  <si>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</si>
  <si>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</si>
  <si>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</si>
  <si>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</si>
  <si>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</si>
  <si>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</si>
  <si>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</si>
  <si>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</si>
  <si>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</si>
  <si>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</si>
  <si>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</si>
  <si>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</si>
  <si>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</si>
  <si>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</si>
  <si>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</si>
  <si>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</si>
  <si>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</si>
  <si>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</si>
  <si>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</si>
  <si>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</si>
  <si>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</si>
  <si>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</si>
  <si>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</si>
  <si>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</si>
  <si>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</si>
  <si>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</si>
  <si>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</si>
  <si>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</si>
  <si>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</si>
  <si>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</si>
  <si>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</si>
  <si>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</si>
  <si>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</si>
  <si>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</si>
  <si>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</si>
  <si>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</si>
  <si>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</si>
  <si>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</si>
  <si>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</si>
  <si>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</si>
  <si>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</si>
  <si>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</si>
  <si>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</si>
  <si>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</si>
  <si>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</si>
  <si>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</si>
  <si>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</si>
  <si>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</si>
  <si>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</si>
  <si>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</si>
  <si>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</si>
  <si>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</si>
  <si>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</si>
  <si>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</si>
  <si>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</si>
  <si>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</si>
  <si>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</si>
  <si>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</si>
  <si>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</si>
  <si>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</si>
  <si>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</si>
  <si>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</si>
  <si>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</si>
  <si>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</si>
  <si>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</si>
  <si>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</si>
  <si>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</si>
  <si>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</si>
  <si>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</si>
  <si>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</si>
  <si>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</si>
  <si>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</si>
  <si>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</si>
  <si>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</si>
  <si>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</si>
  <si>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</si>
  <si>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</si>
  <si>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</si>
  <si>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</si>
  <si>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</si>
  <si>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</si>
  <si>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</si>
  <si>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</si>
  <si>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</si>
  <si>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</si>
  <si>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</si>
  <si>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</si>
  <si>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</si>
  <si>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</si>
  <si>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</si>
  <si>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</si>
  <si>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</si>
  <si>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</si>
  <si>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</si>
  <si>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</si>
  <si>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</si>
  <si>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</si>
  <si>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</si>
  <si>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</si>
  <si>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</si>
  <si>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</si>
  <si>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</si>
  <si>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</si>
  <si>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</si>
  <si>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</si>
  <si>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</si>
  <si>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</si>
  <si>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</si>
  <si>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</si>
  <si>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</si>
  <si>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</si>
  <si>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</si>
  <si>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</si>
  <si>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</si>
  <si>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</si>
  <si>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</si>
  <si>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</si>
  <si>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</si>
  <si>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</si>
  <si>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</si>
  <si>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</si>
  <si>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</si>
  <si>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</si>
  <si>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</si>
  <si>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</si>
  <si>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</si>
  <si>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</si>
  <si>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</si>
  <si>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</si>
  <si>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</si>
  <si>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</si>
  <si>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</si>
  <si>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</si>
  <si>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</si>
  <si>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</si>
  <si>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</si>
  <si>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</si>
  <si>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</si>
  <si>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</si>
  <si>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</si>
  <si>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</si>
  <si>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</si>
  <si>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</si>
  <si>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</si>
  <si>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</si>
  <si>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</si>
  <si>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</si>
  <si>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</si>
  <si>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</si>
  <si>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</si>
  <si>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</si>
  <si>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</si>
  <si>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</si>
  <si>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</si>
  <si>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</si>
  <si>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</si>
  <si>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</si>
  <si>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</si>
  <si>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</si>
  <si>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</si>
  <si>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</si>
  <si>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</si>
  <si>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</si>
  <si>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</si>
  <si>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</si>
  <si>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</si>
  <si>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</si>
  <si>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</si>
  <si>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</si>
  <si>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</si>
  <si>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</si>
  <si>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</si>
  <si>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</si>
  <si>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</si>
  <si>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</si>
  <si>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</si>
  <si>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</si>
  <si>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</si>
  <si>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</si>
  <si>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</si>
  <si>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</si>
  <si>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</si>
  <si>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</si>
  <si>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</si>
  <si>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</si>
  <si>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</si>
  <si>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</si>
  <si>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</si>
  <si>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</si>
  <si>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</si>
  <si>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</si>
  <si>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</si>
  <si>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</si>
  <si>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</si>
  <si>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</si>
  <si>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</si>
  <si>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</si>
  <si>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</si>
  <si>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</si>
  <si>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</si>
  <si>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</si>
  <si>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</si>
  <si>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</si>
  <si>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</si>
  <si>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</si>
  <si>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</si>
  <si>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</si>
  <si>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</si>
  <si>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</si>
  <si>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</si>
  <si>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</si>
  <si>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</si>
  <si>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</si>
  <si>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</si>
  <si>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</si>
  <si>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</si>
  <si>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</si>
  <si>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</si>
  <si>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</si>
  <si>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</si>
  <si>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</si>
  <si>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</si>
  <si>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</si>
  <si>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</si>
  <si>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</si>
  <si>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</si>
  <si>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</si>
  <si>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</si>
  <si>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</si>
  <si>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</si>
  <si>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</si>
  <si>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</si>
  <si>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</si>
  <si>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</si>
  <si>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</si>
  <si>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</si>
  <si>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</si>
  <si>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</si>
  <si>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</si>
  <si>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</si>
  <si>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</si>
  <si>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</si>
  <si>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</si>
  <si>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</si>
  <si>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</si>
  <si>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</si>
  <si>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</si>
  <si>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</si>
  <si>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</si>
  <si>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</si>
  <si>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</si>
  <si>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</si>
  <si>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</si>
  <si>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</si>
  <si>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</si>
  <si>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</si>
  <si>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</si>
  <si>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</si>
  <si>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</si>
  <si>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</si>
  <si>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</si>
  <si>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</si>
  <si>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</si>
  <si>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</si>
  <si>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</si>
  <si>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</si>
  <si>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</si>
  <si>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</si>
  <si>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</si>
  <si>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</si>
  <si>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</si>
  <si>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</si>
  <si>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</si>
  <si>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</si>
  <si>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</si>
  <si>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</si>
  <si>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</si>
  <si>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</si>
  <si>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</si>
  <si>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</si>
  <si>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</si>
  <si>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</si>
  <si>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</si>
  <si>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</si>
  <si>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</si>
  <si>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</si>
  <si>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</si>
  <si>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</si>
  <si>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</si>
  <si>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</si>
  <si>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</si>
  <si>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</si>
  <si>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</si>
  <si>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</si>
  <si>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</si>
  <si>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</si>
  <si>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</si>
  <si>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</si>
  <si>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</si>
  <si>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</si>
  <si>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</si>
  <si>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</si>
  <si>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</si>
  <si>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</si>
  <si>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</si>
  <si>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</si>
  <si>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</si>
  <si>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</si>
  <si>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</si>
  <si>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</si>
  <si>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</si>
  <si>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</si>
  <si>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</si>
  <si>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</si>
  <si>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</si>
  <si>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</si>
  <si>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</si>
  <si>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</si>
  <si>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</si>
  <si>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</si>
  <si>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</si>
  <si>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</si>
  <si>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</si>
  <si>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</si>
  <si>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</si>
  <si>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</si>
  <si>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</si>
  <si>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</si>
  <si>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</si>
  <si>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</si>
  <si>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</si>
  <si>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</si>
  <si>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</si>
  <si>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</si>
  <si>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</si>
  <si>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</si>
  <si>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</si>
  <si>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</si>
  <si>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</si>
  <si>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</si>
  <si>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</si>
  <si>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</si>
  <si>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</si>
  <si>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</si>
  <si>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</si>
  <si>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</si>
  <si>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</si>
  <si>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</si>
  <si>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</si>
  <si>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</si>
  <si>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</si>
  <si>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</si>
  <si>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</si>
  <si>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</si>
  <si>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</si>
  <si>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</si>
  <si>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</si>
  <si>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</si>
  <si>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</si>
  <si>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</si>
  <si>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</si>
  <si>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</si>
  <si>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</si>
  <si>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</si>
  <si>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</si>
  <si>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</si>
  <si>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</si>
  <si>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</si>
  <si>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</si>
  <si>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</si>
  <si>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</si>
  <si>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</si>
  <si>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</si>
  <si>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</si>
  <si>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</si>
  <si>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</si>
  <si>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</si>
  <si>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</si>
  <si>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</si>
  <si>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</si>
  <si>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</si>
  <si>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</si>
  <si>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</si>
  <si>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</si>
  <si>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</si>
  <si>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</si>
  <si>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</si>
  <si>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</si>
  <si>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</si>
  <si>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</si>
  <si>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</si>
  <si>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</si>
  <si>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</si>
  <si>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</si>
  <si>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</si>
  <si>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</si>
  <si>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</si>
  <si>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</si>
  <si>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</si>
  <si>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</si>
  <si>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</si>
  <si>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</si>
  <si>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</si>
  <si>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</si>
  <si>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</si>
  <si>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</si>
  <si>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</si>
  <si>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</si>
  <si>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</si>
  <si>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</si>
  <si>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</si>
  <si>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</si>
  <si>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</si>
  <si>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</si>
  <si>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</si>
  <si>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</si>
  <si>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</si>
  <si>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</si>
  <si>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</si>
  <si>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</si>
  <si>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</si>
  <si>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</si>
  <si>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</si>
  <si>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</si>
  <si>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</si>
  <si>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</si>
  <si>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</si>
  <si>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</si>
  <si>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</si>
  <si>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</si>
  <si>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</si>
  <si>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</si>
  <si>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</si>
  <si>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</si>
  <si>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</si>
  <si>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</si>
  <si>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</si>
  <si>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</si>
  <si>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</si>
  <si>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</si>
  <si>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</si>
  <si>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</si>
  <si>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</si>
  <si>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</si>
  <si>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</si>
  <si>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</si>
  <si>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</si>
  <si>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</si>
  <si>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</si>
  <si>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</si>
  <si>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</si>
  <si>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</si>
  <si>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</si>
  <si>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</si>
  <si>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</si>
  <si>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</si>
  <si>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</si>
  <si>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</si>
  <si>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</si>
  <si>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</si>
  <si>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</si>
  <si>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</si>
  <si>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</si>
  <si>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</si>
  <si>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</si>
  <si>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</si>
  <si>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</si>
  <si>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</si>
  <si>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</si>
  <si>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</si>
  <si>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</si>
  <si>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</si>
  <si>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</si>
  <si>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</si>
  <si>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</si>
  <si>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</si>
  <si>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</si>
  <si>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</si>
  <si>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</si>
  <si>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</si>
  <si>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</si>
  <si>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</si>
  <si>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</si>
  <si>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</si>
  <si>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</si>
  <si>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</si>
  <si>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</si>
  <si>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</si>
  <si>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</si>
  <si>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</si>
  <si>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</si>
  <si>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</si>
  <si>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</si>
  <si>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</si>
  <si>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</si>
  <si>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</si>
  <si>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</si>
  <si>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</si>
  <si>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</si>
  <si>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</si>
  <si>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</si>
  <si>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</si>
  <si>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</si>
  <si>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</si>
  <si>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</si>
  <si>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</si>
  <si>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</si>
  <si>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</si>
  <si>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</si>
  <si>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</si>
  <si>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</si>
  <si>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</si>
  <si>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</si>
  <si>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</si>
  <si>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</si>
  <si>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</si>
  <si>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</si>
  <si>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</si>
  <si>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</si>
  <si>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</si>
  <si>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</si>
  <si>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</si>
  <si>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</si>
  <si>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</si>
  <si>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</si>
  <si>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</si>
  <si>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</si>
  <si>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</si>
  <si>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</si>
  <si>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</si>
  <si>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</si>
  <si>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</si>
  <si>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</si>
  <si>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</si>
  <si>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</si>
  <si>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</si>
  <si>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</si>
  <si>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</si>
  <si>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</si>
  <si>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</si>
  <si>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</si>
  <si>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</si>
  <si>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</si>
  <si>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</si>
  <si>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</si>
  <si>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</si>
  <si>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</si>
  <si>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</si>
  <si>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</si>
  <si>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</si>
  <si>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</si>
  <si>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</si>
  <si>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</si>
  <si>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</si>
  <si>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</si>
  <si>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</si>
  <si>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</si>
  <si>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</si>
  <si>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</si>
  <si>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</si>
  <si>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</si>
  <si>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</si>
  <si>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</si>
  <si>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</si>
  <si>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</si>
  <si>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</si>
  <si>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</si>
  <si>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</si>
  <si>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</si>
  <si>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</si>
  <si>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</si>
  <si>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</si>
  <si>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</si>
  <si>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</si>
  <si>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</si>
  <si>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</si>
  <si>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</si>
  <si>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</si>
  <si>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</si>
  <si>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</si>
  <si>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</si>
  <si>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</si>
  <si>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</si>
  <si>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</si>
  <si>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</si>
  <si>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</si>
  <si>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</si>
  <si>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</si>
  <si>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</si>
  <si>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</si>
  <si>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</si>
  <si>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</si>
  <si>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</si>
  <si>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</si>
  <si>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</si>
  <si>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</si>
  <si>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</si>
  <si>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</si>
  <si>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</si>
  <si>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</si>
  <si>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</si>
  <si>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</si>
  <si>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</si>
  <si>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</si>
  <si>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</si>
  <si>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</si>
  <si>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</si>
  <si>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</si>
  <si>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</si>
  <si>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</si>
  <si>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</si>
  <si>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</si>
  <si>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</si>
  <si>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</si>
  <si>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</si>
  <si>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</si>
  <si>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</si>
  <si>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</si>
  <si>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</si>
  <si>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</si>
  <si>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</si>
  <si>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</si>
  <si>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</si>
  <si>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</si>
  <si>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</si>
  <si>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</si>
  <si>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</si>
  <si>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</si>
  <si>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</si>
  <si>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</si>
  <si>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</si>
  <si>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</si>
  <si>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</si>
  <si>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</si>
  <si>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</si>
  <si>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</si>
  <si>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</si>
  <si>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</si>
  <si>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</si>
  <si>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</si>
  <si>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</si>
  <si>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</si>
  <si>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</si>
  <si>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</si>
  <si>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</si>
  <si>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</si>
  <si>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</si>
  <si>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</si>
  <si>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</si>
  <si>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</si>
  <si>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</si>
  <si>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</si>
  <si>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</si>
  <si>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</si>
  <si>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</si>
  <si>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</si>
  <si>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</si>
  <si>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</si>
  <si>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</si>
  <si>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</si>
  <si>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</si>
  <si>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</si>
  <si>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</si>
  <si>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</si>
  <si>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</si>
  <si>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</si>
  <si>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</si>
  <si>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</si>
  <si>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</si>
  <si>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</si>
  <si>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</si>
  <si>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</si>
  <si>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</si>
  <si>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</si>
  <si>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</si>
  <si>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</si>
  <si>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</si>
  <si>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</si>
  <si>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</si>
  <si>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</si>
  <si>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</si>
  <si>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</si>
  <si>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</si>
  <si>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</si>
  <si>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</si>
  <si>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</si>
  <si>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</si>
  <si>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</si>
  <si>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</si>
  <si>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</si>
  <si>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</si>
  <si>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</si>
  <si>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</si>
  <si>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</si>
  <si>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</si>
  <si>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</si>
  <si>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</si>
  <si>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</si>
  <si>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</si>
  <si>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</si>
  <si>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</si>
  <si>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</si>
  <si>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</si>
  <si>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</si>
  <si>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</si>
  <si>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</si>
  <si>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</si>
  <si>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</si>
  <si>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</si>
  <si>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</si>
  <si>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</si>
  <si>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</si>
  <si>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</si>
  <si>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</si>
  <si>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</si>
  <si>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</si>
  <si>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</si>
  <si>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</si>
  <si>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</si>
  <si>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</si>
  <si>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</si>
  <si>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</si>
  <si>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</si>
  <si>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</si>
  <si>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</si>
  <si>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</si>
  <si>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</si>
  <si>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</si>
  <si>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</si>
  <si>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</si>
  <si>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</si>
  <si>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</si>
  <si>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</si>
  <si>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</si>
  <si>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</si>
  <si>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</si>
  <si>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</si>
  <si>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</si>
  <si>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</si>
  <si>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</si>
  <si>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</si>
  <si>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</si>
  <si>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</si>
  <si>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</si>
  <si>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</si>
  <si>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</si>
  <si>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</si>
  <si>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</si>
  <si>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</si>
  <si>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</si>
  <si>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</si>
  <si>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</si>
  <si>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</si>
  <si>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</si>
  <si>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</si>
  <si>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</si>
  <si>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</si>
  <si>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</si>
  <si>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</si>
  <si>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</si>
  <si>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</si>
  <si>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</si>
  <si>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</si>
  <si>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</si>
  <si>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</si>
  <si>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</si>
  <si>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</si>
  <si>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</si>
  <si>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</si>
  <si>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</si>
  <si>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</si>
  <si>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</si>
  <si>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</si>
  <si>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</si>
  <si>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</si>
  <si>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</si>
  <si>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</si>
  <si>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</si>
  <si>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</si>
  <si>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</si>
  <si>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</si>
  <si>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</si>
  <si>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</si>
  <si>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</si>
  <si>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</si>
  <si>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</si>
  <si>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</si>
  <si>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</si>
  <si>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</si>
  <si>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</si>
  <si>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</si>
  <si>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</si>
  <si>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</si>
  <si>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</si>
  <si>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</si>
  <si>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</si>
  <si>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</si>
  <si>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</si>
  <si>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</si>
  <si>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</si>
  <si>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</si>
  <si>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</si>
  <si>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</si>
  <si>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</si>
  <si>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</si>
  <si>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</si>
  <si>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</si>
  <si>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</si>
  <si>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</si>
  <si>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</si>
  <si>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</si>
  <si>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</si>
  <si>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</si>
  <si>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</si>
  <si>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</si>
  <si>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</si>
  <si>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</si>
  <si>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</si>
  <si>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</si>
  <si>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</si>
  <si>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</si>
  <si>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</si>
  <si>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</si>
  <si>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</si>
  <si>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</si>
  <si>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</si>
  <si>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</si>
  <si>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</si>
  <si>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</si>
  <si>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</si>
  <si>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</si>
  <si>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</si>
  <si>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</si>
  <si>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</si>
  <si>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</si>
  <si>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</si>
  <si>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</si>
  <si>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</si>
  <si>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</si>
  <si>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</si>
  <si>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</si>
  <si>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</si>
  <si>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</si>
  <si>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</si>
  <si>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</si>
  <si>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</si>
  <si>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</si>
  <si>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</si>
  <si>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</si>
  <si>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</si>
  <si>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</si>
  <si>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</si>
  <si>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</si>
  <si>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</si>
  <si>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</si>
  <si>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</si>
  <si>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</si>
  <si>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</si>
  <si>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</si>
  <si>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</si>
  <si>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</si>
  <si>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</si>
  <si>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</si>
  <si>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</si>
  <si>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</si>
  <si>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</si>
  <si>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</si>
  <si>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</si>
  <si>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</si>
  <si>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</si>
  <si>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</si>
  <si>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</si>
  <si>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</si>
  <si>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</si>
  <si>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</si>
  <si>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</si>
  <si>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</si>
  <si>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</si>
  <si>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</si>
  <si>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</si>
  <si>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</si>
  <si>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</si>
  <si>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</si>
  <si>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</si>
  <si>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</si>
  <si>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</si>
  <si>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</si>
  <si>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</si>
  <si>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</si>
  <si>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</si>
  <si>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</si>
  <si>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</si>
  <si>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</si>
  <si>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</si>
  <si>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</si>
  <si>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</si>
  <si>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</si>
  <si>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</si>
  <si>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</si>
  <si>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</si>
  <si>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</si>
  <si>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</si>
  <si>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</si>
  <si>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</si>
  <si>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</si>
  <si>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</si>
  <si>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</si>
  <si>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</si>
  <si>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</si>
  <si>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</si>
  <si>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</si>
  <si>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</si>
  <si>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</si>
  <si>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</si>
  <si>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</si>
  <si>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</si>
  <si>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</si>
  <si>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</si>
  <si>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</si>
  <si>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</si>
  <si>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</si>
  <si>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</si>
  <si>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</si>
  <si>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</si>
  <si>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</si>
  <si>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</si>
  <si>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</si>
  <si>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</si>
  <si>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</si>
  <si>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</si>
  <si>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</si>
  <si>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</si>
  <si>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</si>
  <si>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</si>
  <si>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</si>
  <si>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</si>
  <si>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</si>
  <si>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</si>
  <si>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</si>
  <si>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</si>
  <si>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</si>
  <si>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</si>
  <si>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</si>
  <si>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</si>
  <si>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</si>
  <si>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</si>
  <si>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</si>
  <si>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</si>
  <si>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</si>
  <si>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</si>
  <si>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</si>
  <si>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</si>
  <si>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</si>
  <si>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</si>
  <si>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</si>
  <si>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</si>
  <si>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</si>
  <si>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</si>
  <si>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</si>
  <si>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</si>
  <si>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</si>
  <si>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</si>
  <si>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</si>
  <si>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</si>
  <si>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</si>
  <si>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</si>
  <si>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</si>
  <si>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</si>
  <si>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</si>
  <si>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</si>
  <si>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</si>
  <si>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</si>
  <si>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</si>
  <si>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</si>
  <si>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</si>
  <si>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</si>
  <si>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</si>
  <si>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</si>
  <si>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</si>
  <si>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</si>
  <si>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</si>
  <si>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</si>
  <si>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</si>
  <si>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</si>
  <si>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</si>
  <si>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</si>
  <si>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</si>
  <si>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</si>
  <si>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</si>
  <si>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</si>
  <si>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</si>
  <si>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</si>
  <si>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</si>
  <si>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</si>
  <si>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</si>
  <si>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</si>
  <si>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</si>
  <si>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</si>
  <si>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</si>
  <si>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</si>
  <si>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</si>
  <si>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</si>
  <si>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</si>
  <si>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</si>
  <si>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</si>
  <si>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</si>
  <si>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</si>
  <si>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</si>
  <si>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</si>
  <si>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</si>
  <si>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</si>
  <si>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</si>
  <si>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</si>
  <si>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</si>
  <si>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</si>
  <si>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</si>
  <si>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</si>
  <si>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</si>
  <si>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</si>
  <si>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</si>
  <si>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</si>
  <si>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</si>
  <si>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</si>
  <si>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</si>
  <si>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</si>
  <si>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</si>
  <si>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</si>
  <si>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</si>
  <si>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</si>
  <si>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</si>
  <si>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</si>
  <si>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</si>
  <si>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</si>
  <si>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</si>
  <si>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</si>
  <si>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</si>
  <si>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</si>
  <si>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</si>
  <si>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</si>
  <si>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</si>
  <si>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</si>
  <si>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</si>
  <si>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</si>
  <si>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</si>
  <si>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</si>
  <si>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</si>
  <si>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</si>
  <si>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</si>
  <si>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</si>
  <si>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</si>
  <si>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</si>
  <si>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</si>
  <si>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</si>
  <si>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</si>
  <si>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</si>
  <si>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</si>
  <si>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</si>
  <si>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</si>
  <si>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</si>
  <si>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</si>
  <si>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</si>
  <si>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</si>
  <si>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</si>
  <si>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</si>
  <si>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</si>
  <si>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</si>
  <si>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</si>
  <si>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</si>
  <si>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</si>
  <si>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</si>
  <si>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</si>
  <si>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</si>
  <si>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</si>
  <si>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</si>
  <si>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</si>
  <si>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</si>
  <si>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</si>
  <si>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</si>
  <si>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</si>
  <si>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</si>
  <si>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</si>
  <si>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</si>
  <si>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</si>
  <si>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</si>
  <si>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</si>
  <si>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</si>
  <si>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</si>
  <si>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</si>
  <si>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</si>
  <si>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</si>
  <si>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</si>
  <si>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</si>
  <si>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</si>
  <si>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</si>
  <si>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</si>
  <si>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</si>
  <si>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</si>
  <si>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</si>
  <si>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</si>
  <si>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</si>
  <si>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</si>
  <si>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</si>
  <si>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</si>
  <si>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</si>
  <si>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</si>
  <si>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</si>
  <si>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</si>
  <si>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</si>
  <si>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</si>
  <si>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</si>
  <si>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</si>
  <si>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</si>
  <si>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</si>
  <si>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</si>
  <si>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</si>
  <si>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</si>
  <si>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</si>
  <si>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</si>
  <si>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</si>
  <si>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</si>
  <si>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</si>
  <si>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</si>
  <si>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</si>
  <si>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</si>
  <si>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</si>
  <si>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</si>
  <si>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</si>
  <si>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</si>
  <si>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</si>
  <si>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</si>
  <si>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</si>
  <si>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</si>
  <si>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</si>
  <si>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</si>
  <si>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</si>
  <si>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</si>
  <si>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</si>
  <si>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</si>
  <si>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</si>
  <si>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</si>
  <si>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</si>
  <si>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</si>
  <si>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</si>
  <si>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</si>
  <si>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</si>
  <si>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</si>
  <si>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</si>
  <si>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</si>
  <si>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</si>
  <si>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</si>
  <si>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</si>
  <si>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</si>
  <si>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</si>
  <si>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</si>
  <si>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</si>
  <si>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</si>
  <si>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</si>
  <si>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</si>
  <si>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</si>
  <si>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</si>
  <si>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</si>
  <si>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</si>
  <si>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</si>
  <si>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</si>
  <si>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</si>
  <si>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</si>
  <si>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</si>
  <si>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</si>
  <si>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</si>
  <si>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</si>
  <si>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</si>
  <si>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</si>
  <si>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</si>
  <si>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</si>
  <si>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</si>
  <si>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</si>
  <si>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</si>
  <si>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</si>
  <si>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</si>
  <si>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</si>
  <si>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</si>
  <si>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</si>
  <si>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</si>
  <si>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</si>
  <si>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</si>
  <si>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</si>
  <si>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</si>
  <si>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</si>
  <si>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</si>
  <si>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</si>
  <si>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</si>
  <si>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</si>
  <si>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</si>
  <si>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</si>
  <si>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</si>
  <si>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</si>
  <si>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</si>
  <si>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</si>
  <si>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</si>
  <si>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</si>
  <si>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</si>
  <si>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</si>
  <si>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</si>
  <si>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</si>
  <si>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</si>
  <si>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</si>
  <si>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</si>
  <si>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</si>
  <si>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</si>
  <si>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</si>
  <si>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</si>
  <si>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</si>
  <si>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</si>
  <si>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</si>
  <si>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</si>
  <si>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</si>
  <si>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</si>
  <si>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</si>
  <si>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</si>
  <si>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</si>
  <si>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</si>
  <si>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</si>
  <si>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</si>
  <si>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</si>
  <si>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</si>
  <si>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</si>
  <si>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</si>
  <si>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</si>
  <si>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</si>
  <si>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</si>
  <si>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</si>
  <si>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</si>
  <si>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</si>
  <si>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</si>
  <si>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</si>
  <si>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</si>
  <si>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</si>
  <si>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</si>
  <si>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</si>
  <si>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</si>
  <si>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</si>
  <si>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</si>
  <si>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</si>
  <si>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</si>
  <si>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</si>
  <si>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</si>
  <si>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</si>
  <si>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</si>
  <si>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</si>
  <si>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</si>
  <si>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</si>
  <si>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</si>
  <si>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</si>
  <si>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</si>
  <si>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</si>
  <si>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</si>
  <si>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</si>
  <si>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</si>
  <si>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</si>
  <si>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</si>
  <si>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</si>
  <si>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</si>
  <si>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</si>
  <si>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</si>
  <si>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</si>
  <si>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</si>
  <si>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</si>
  <si>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</si>
  <si>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</si>
  <si>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</si>
  <si>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</si>
  <si>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</si>
  <si>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</si>
  <si>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</si>
  <si>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</si>
  <si>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</si>
  <si>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</si>
  <si>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</si>
  <si>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</si>
  <si>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</si>
  <si>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</si>
  <si>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</si>
  <si>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</si>
  <si>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</si>
  <si>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</si>
  <si>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</si>
  <si>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</si>
  <si>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</si>
  <si>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</si>
  <si>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</si>
  <si>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</si>
  <si>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</si>
  <si>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</si>
  <si>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</si>
  <si>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</si>
  <si>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</si>
  <si>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</si>
  <si>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</si>
  <si>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</si>
  <si>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</si>
  <si>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</si>
  <si>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</si>
  <si>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</si>
  <si>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</si>
  <si>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</si>
  <si>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</si>
  <si>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</si>
  <si>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</si>
  <si>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</si>
  <si>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</si>
  <si>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</si>
  <si>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</si>
  <si>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</si>
  <si>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</si>
  <si>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</si>
  <si>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</si>
  <si>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</si>
  <si>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</si>
  <si>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</si>
  <si>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</si>
  <si>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</si>
  <si>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</si>
  <si>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</si>
  <si>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</si>
  <si>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</si>
  <si>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</si>
  <si>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</si>
  <si>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</si>
  <si>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</si>
  <si>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</si>
  <si>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</si>
  <si>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</si>
  <si>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</si>
  <si>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</si>
  <si>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</si>
  <si>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</si>
  <si>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</si>
  <si>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</si>
  <si>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</si>
  <si>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</si>
  <si>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</si>
  <si>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</si>
  <si>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</si>
  <si>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</si>
  <si>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</si>
  <si>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</si>
  <si>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</si>
  <si>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</si>
  <si>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</si>
  <si>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</si>
  <si>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</si>
  <si>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</si>
  <si>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</si>
  <si>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</si>
  <si>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</si>
  <si>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</si>
  <si>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</si>
  <si>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</si>
  <si>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</si>
  <si>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</si>
  <si>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</si>
  <si>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</si>
  <si>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</si>
  <si>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</si>
  <si>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</si>
  <si>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</si>
  <si>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</si>
  <si>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</si>
  <si>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</si>
  <si>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</si>
  <si>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</si>
  <si>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</si>
  <si>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</si>
  <si>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</si>
  <si>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</si>
  <si>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</si>
  <si>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</si>
  <si>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</si>
  <si>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</si>
  <si>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</si>
  <si>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</si>
  <si>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</si>
  <si>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</si>
  <si>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</si>
  <si>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</si>
  <si>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</si>
  <si>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</si>
  <si>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</si>
  <si>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</si>
  <si>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</si>
  <si>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</si>
  <si>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</si>
  <si>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</si>
  <si>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</si>
  <si>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</si>
  <si>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</si>
  <si>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</si>
  <si>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</si>
  <si>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</si>
  <si>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</si>
  <si>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</si>
  <si>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</si>
  <si>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</si>
  <si>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</si>
  <si>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</si>
  <si>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</si>
  <si>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</si>
  <si>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</si>
  <si>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</si>
  <si>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</si>
  <si>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</si>
  <si>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</si>
  <si>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</si>
  <si>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</si>
  <si>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</si>
  <si>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</si>
  <si>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</si>
  <si>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</si>
  <si>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</si>
  <si>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</si>
  <si>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</si>
  <si>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</si>
  <si>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</si>
  <si>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</si>
  <si>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</si>
  <si>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</si>
  <si>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</si>
  <si>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</si>
  <si>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</si>
  <si>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</si>
  <si>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</si>
  <si>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</si>
  <si>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</si>
  <si>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</si>
  <si>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</si>
  <si>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</si>
  <si>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</si>
  <si>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</si>
  <si>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</si>
  <si>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</si>
  <si>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</si>
  <si>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</si>
  <si>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</si>
  <si>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</si>
  <si>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</si>
  <si>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</si>
  <si>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</si>
  <si>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</si>
  <si>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</si>
  <si>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</si>
  <si>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</si>
  <si>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</si>
  <si>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</si>
  <si>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</si>
  <si>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</si>
  <si>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</si>
  <si>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</si>
  <si>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</si>
  <si>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</si>
  <si>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</si>
  <si>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</si>
  <si>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</si>
  <si>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</si>
  <si>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</si>
  <si>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</si>
  <si>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</si>
  <si>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</si>
  <si>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</si>
  <si>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</si>
  <si>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</si>
  <si>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</si>
  <si>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</si>
  <si>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</si>
  <si>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</si>
  <si>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</si>
  <si>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</si>
  <si>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</si>
  <si>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</si>
  <si>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</si>
  <si>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</si>
  <si>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</si>
  <si>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</si>
  <si>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</si>
  <si>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</si>
  <si>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</si>
  <si>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</si>
  <si>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</si>
  <si>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</si>
  <si>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</si>
  <si>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</si>
  <si>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</si>
  <si>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</si>
  <si>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</si>
  <si>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</si>
  <si>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</si>
  <si>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</si>
  <si>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</si>
  <si>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</si>
  <si>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</si>
  <si>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</si>
  <si>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</si>
  <si>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</si>
  <si>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</si>
  <si>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</si>
  <si>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</si>
  <si>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</si>
  <si>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</si>
  <si>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</si>
  <si>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</si>
  <si>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</si>
  <si>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</si>
  <si>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</si>
  <si>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</si>
  <si>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</si>
  <si>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</si>
  <si>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</si>
  <si>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</si>
  <si>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</si>
  <si>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</si>
  <si>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</si>
  <si>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</si>
  <si>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</si>
  <si>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</si>
  <si>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</si>
  <si>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</si>
  <si>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</si>
  <si>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</si>
  <si>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</si>
  <si>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</si>
  <si>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</si>
  <si>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</si>
  <si>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</si>
  <si>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</si>
  <si>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</si>
  <si>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</si>
  <si>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</si>
  <si>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</si>
  <si>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</si>
  <si>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</si>
  <si>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</si>
  <si>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</si>
  <si>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</si>
  <si>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</si>
  <si>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</si>
  <si>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</si>
  <si>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</si>
  <si>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</si>
  <si>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</si>
  <si>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</si>
  <si>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</si>
  <si>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</si>
  <si>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</si>
  <si>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</si>
  <si>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</si>
  <si>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</si>
  <si>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</si>
  <si>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</si>
  <si>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</si>
  <si>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</si>
  <si>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</si>
  <si>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</si>
  <si>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</si>
  <si>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</si>
  <si>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</si>
  <si>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</si>
  <si>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</si>
  <si>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</si>
  <si>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</si>
  <si>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</si>
  <si>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</si>
  <si>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</si>
  <si>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</si>
  <si>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</si>
  <si>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</si>
  <si>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</si>
  <si>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</si>
  <si>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</si>
  <si>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</si>
  <si>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</si>
  <si>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</si>
  <si>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</si>
  <si>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</si>
  <si>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</si>
  <si>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</si>
  <si>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</si>
  <si>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</si>
  <si>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</si>
  <si>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</si>
  <si>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</si>
  <si>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</si>
  <si>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</si>
  <si>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</si>
  <si>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</si>
  <si>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</si>
  <si>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</si>
  <si>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</si>
  <si>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</si>
  <si>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</si>
  <si>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</si>
  <si>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</si>
  <si>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</si>
  <si>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</si>
  <si>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</si>
  <si>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</si>
  <si>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</si>
  <si>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</si>
  <si>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</si>
  <si>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</si>
  <si>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</si>
  <si>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</si>
  <si>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</si>
  <si>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</si>
  <si>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</si>
  <si>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</si>
  <si>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</si>
  <si>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</si>
  <si>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</si>
  <si>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</si>
  <si>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</si>
  <si>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</si>
  <si>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</si>
  <si>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</si>
  <si>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</si>
  <si>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</si>
  <si>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</si>
  <si>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</si>
  <si>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</si>
  <si>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</si>
  <si>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</si>
  <si>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</si>
  <si>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</si>
  <si>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</si>
  <si>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</si>
  <si>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</si>
  <si>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</si>
  <si>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</si>
  <si>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</si>
  <si>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</si>
  <si>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</si>
  <si>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</si>
  <si>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</si>
  <si>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</si>
  <si>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</si>
  <si>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</si>
  <si>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</si>
  <si>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</si>
  <si>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</si>
  <si>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</si>
  <si>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</si>
  <si>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</si>
  <si>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</si>
  <si>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</si>
  <si>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</si>
  <si>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</si>
  <si>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</si>
  <si>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</si>
  <si>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</si>
  <si>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</si>
  <si>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</si>
  <si>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</si>
  <si>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</si>
  <si>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</si>
  <si>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</si>
  <si>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</si>
  <si>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</si>
  <si>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</si>
  <si>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</si>
  <si>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</si>
  <si>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</si>
  <si>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</si>
  <si>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</si>
  <si>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</si>
  <si>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</si>
  <si>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</si>
  <si>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</si>
  <si>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</si>
  <si>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</si>
  <si>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</si>
  <si>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</si>
  <si>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</si>
  <si>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</si>
  <si>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</si>
  <si>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</si>
  <si>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</si>
  <si>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</si>
  <si>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</si>
  <si>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</si>
  <si>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</si>
  <si>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</si>
  <si>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</si>
  <si>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</si>
  <si>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</si>
  <si>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</si>
  <si>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</si>
  <si>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</si>
  <si>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</si>
  <si>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</si>
  <si>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</si>
  <si>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</si>
  <si>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</si>
  <si>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</si>
  <si>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</si>
  <si>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</si>
  <si>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</si>
  <si>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</si>
  <si>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</si>
  <si>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</si>
  <si>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</si>
  <si>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</si>
  <si>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</si>
  <si>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</si>
  <si>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</si>
  <si>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</si>
  <si>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</si>
  <si>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</si>
  <si>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</si>
  <si>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</si>
  <si>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</si>
  <si>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</si>
  <si>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</si>
  <si>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</si>
  <si>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</si>
  <si>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</si>
  <si>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</si>
  <si>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</si>
  <si>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</si>
  <si>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</si>
  <si>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</si>
  <si>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</si>
  <si>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</si>
  <si>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</si>
  <si>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</si>
  <si>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</si>
  <si>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</si>
  <si>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</si>
  <si>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</si>
  <si>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</si>
  <si>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</si>
  <si>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</si>
  <si>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</si>
  <si>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</si>
  <si>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</si>
  <si>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</si>
  <si>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</si>
  <si>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</si>
  <si>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</si>
  <si>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</si>
  <si>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</si>
  <si>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</si>
  <si>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</si>
  <si>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</si>
  <si>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</si>
  <si>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</si>
  <si>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</si>
  <si>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</si>
  <si>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</si>
  <si>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</si>
  <si>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</si>
  <si>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</si>
  <si>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</si>
  <si>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</si>
  <si>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</si>
  <si>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</si>
  <si>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</si>
  <si>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</si>
  <si>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</si>
  <si>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</si>
  <si>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</si>
  <si>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</si>
  <si>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</si>
  <si>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</si>
  <si>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</si>
  <si>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</si>
  <si>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</si>
  <si>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</si>
  <si>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</si>
  <si>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</si>
  <si>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</si>
  <si>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</si>
  <si>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</si>
  <si>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</si>
  <si>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</si>
  <si>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</si>
  <si>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</si>
  <si>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</si>
  <si>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</si>
  <si>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</si>
  <si>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</si>
  <si>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</si>
  <si>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</si>
  <si>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</si>
  <si>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</si>
  <si>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</si>
  <si>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</si>
  <si>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</si>
  <si>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</si>
  <si>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</si>
  <si>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</si>
  <si>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</si>
  <si>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</si>
  <si>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</si>
  <si>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</si>
  <si>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</si>
  <si>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</si>
  <si>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</si>
  <si>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</si>
  <si>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</si>
  <si>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</si>
  <si>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</si>
  <si>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</si>
  <si>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</si>
  <si>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</si>
  <si>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</si>
  <si>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</si>
  <si>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</si>
  <si>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</si>
  <si>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</si>
  <si>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</si>
  <si>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</si>
  <si>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</si>
  <si>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</si>
  <si>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</si>
  <si>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</si>
  <si>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</si>
  <si>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</si>
  <si>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</si>
  <si>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</si>
  <si>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</si>
  <si>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</si>
  <si>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</si>
  <si>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</si>
  <si>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</si>
  <si>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</si>
  <si>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</si>
  <si>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</si>
  <si>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</si>
  <si>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</si>
  <si>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</si>
  <si>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</si>
  <si>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</si>
  <si>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</si>
  <si>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</si>
  <si>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</si>
  <si>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</si>
  <si>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</si>
  <si>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</si>
  <si>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</si>
  <si>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</si>
  <si>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</si>
  <si>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</si>
  <si>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</si>
  <si>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</si>
  <si>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</si>
  <si>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</si>
  <si>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</si>
  <si>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</si>
  <si>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</si>
  <si>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</si>
  <si>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</si>
  <si>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</si>
  <si>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</si>
  <si>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</si>
  <si>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</si>
  <si>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</si>
  <si>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</si>
  <si>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</si>
  <si>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</si>
  <si>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</si>
  <si>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</si>
  <si>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</si>
  <si>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</si>
  <si>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</si>
  <si>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</si>
  <si>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</si>
  <si>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</si>
  <si>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</si>
  <si>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</si>
  <si>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</si>
  <si>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</si>
  <si>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</si>
  <si>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</si>
  <si>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</si>
  <si>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</si>
  <si>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</si>
  <si>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</si>
  <si>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</si>
  <si>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</si>
  <si>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</si>
  <si>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</si>
  <si>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</si>
  <si>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</si>
  <si>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</si>
  <si>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</si>
  <si>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</si>
  <si>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</si>
  <si>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</si>
  <si>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</si>
  <si>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</si>
  <si>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</si>
  <si>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</si>
  <si>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</si>
  <si>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</si>
  <si>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</si>
  <si>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</si>
  <si>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</si>
  <si>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</si>
  <si>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</si>
  <si>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</si>
  <si>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</si>
  <si>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</si>
  <si>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</si>
  <si>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</si>
  <si>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</si>
  <si>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</si>
  <si>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</si>
  <si>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</si>
  <si>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</si>
  <si>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</si>
  <si>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</si>
  <si>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</si>
  <si>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</si>
  <si>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</si>
  <si>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</si>
  <si>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</si>
  <si>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</si>
  <si>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</si>
  <si>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</si>
  <si>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</si>
  <si>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</si>
  <si>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</si>
  <si>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</si>
  <si>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</si>
  <si>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</si>
  <si>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</si>
  <si>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</si>
  <si>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</si>
  <si>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</si>
  <si>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</si>
  <si>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</si>
  <si>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</si>
  <si>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</si>
  <si>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</si>
  <si>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</si>
  <si>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</si>
  <si>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</si>
  <si>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</si>
  <si>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</si>
  <si>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</si>
  <si>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</si>
  <si>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</si>
  <si>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</si>
  <si>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</si>
  <si>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</si>
  <si>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</si>
  <si>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</si>
  <si>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</si>
  <si>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</si>
  <si>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</si>
  <si>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</si>
  <si>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</si>
  <si>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</si>
  <si>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</si>
  <si>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</si>
  <si>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</si>
  <si>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</si>
  <si>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</si>
  <si>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</si>
  <si>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</si>
  <si>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</si>
  <si>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</si>
  <si>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</si>
  <si>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</si>
  <si>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</si>
  <si>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</si>
  <si>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</si>
  <si>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</si>
  <si>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</si>
  <si>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</si>
  <si>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</si>
  <si>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</si>
  <si>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</si>
  <si>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</si>
  <si>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</si>
  <si>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</si>
  <si>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</si>
  <si>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</si>
  <si>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</si>
  <si>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</si>
  <si>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</si>
  <si>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</si>
  <si>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</si>
  <si>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</si>
  <si>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</si>
  <si>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</si>
  <si>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</si>
  <si>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</si>
  <si>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</si>
  <si>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</si>
  <si>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</si>
  <si>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</si>
  <si>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</si>
  <si>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</si>
  <si>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</si>
  <si>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</si>
  <si>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</si>
  <si>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</si>
  <si>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</si>
  <si>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</si>
  <si>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</si>
  <si>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</si>
  <si>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</si>
  <si>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</si>
  <si>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</si>
  <si>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</si>
  <si>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</si>
  <si>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</si>
  <si>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</si>
  <si>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</si>
  <si>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</si>
  <si>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</si>
  <si>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</si>
  <si>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</si>
  <si>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</si>
  <si>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</si>
  <si>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</si>
  <si>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</si>
  <si>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</si>
  <si>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</si>
  <si>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</si>
  <si>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</si>
  <si>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</si>
  <si>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</si>
  <si>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</si>
  <si>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</si>
  <si>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</si>
  <si>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</si>
  <si>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</si>
  <si>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</si>
  <si>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</si>
  <si>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</si>
  <si>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</si>
  <si>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</si>
  <si>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</si>
  <si>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</si>
  <si>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</si>
  <si>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</si>
  <si>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</si>
  <si>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</si>
  <si>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</si>
  <si>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</si>
  <si>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</si>
  <si>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</si>
  <si>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</si>
  <si>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</si>
  <si>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</si>
  <si>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</si>
  <si>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</si>
  <si>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</si>
  <si>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</si>
  <si>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</si>
  <si>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</si>
  <si>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</si>
  <si>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</si>
  <si>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</si>
  <si>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</si>
  <si>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</si>
  <si>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</si>
  <si>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</si>
  <si>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</si>
  <si>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</si>
  <si>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</si>
  <si>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</si>
  <si>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</si>
  <si>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</si>
  <si>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</si>
  <si>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</si>
  <si>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</si>
  <si>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</si>
  <si>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</si>
  <si>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</si>
  <si>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</si>
  <si>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</si>
  <si>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</si>
  <si>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</si>
  <si>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</si>
  <si>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</si>
  <si>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</si>
  <si>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</si>
  <si>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</si>
  <si>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</si>
  <si>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</si>
  <si>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</si>
  <si>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</si>
  <si>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</si>
  <si>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</si>
  <si>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</si>
  <si>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</si>
  <si>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</si>
  <si>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</si>
  <si>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</si>
  <si>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</si>
  <si>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</si>
  <si>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</si>
  <si>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</si>
  <si>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</si>
  <si>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</si>
  <si>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</si>
  <si>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</si>
  <si>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</si>
  <si>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</si>
  <si>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</si>
  <si>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</si>
  <si>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</si>
  <si>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</si>
  <si>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</si>
  <si>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</si>
  <si>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</si>
  <si>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</si>
  <si>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</si>
  <si>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</si>
  <si>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</si>
  <si>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</si>
  <si>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</si>
  <si>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</si>
  <si>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</si>
  <si>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</si>
  <si>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</si>
  <si>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</si>
  <si>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</si>
  <si>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</si>
  <si>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</si>
  <si>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</si>
  <si>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</si>
  <si>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</si>
  <si>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</si>
  <si>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</si>
  <si>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</si>
  <si>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</si>
  <si>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</si>
  <si>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</si>
  <si>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</si>
  <si>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</si>
  <si>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</si>
  <si>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</si>
  <si>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</si>
  <si>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</si>
  <si>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</si>
  <si>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</si>
  <si>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</si>
  <si>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</si>
  <si>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</si>
  <si>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</si>
  <si>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</si>
  <si>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</si>
  <si>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</si>
  <si>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</si>
  <si>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</si>
  <si>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</si>
  <si>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</si>
  <si>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</si>
  <si>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</si>
  <si>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</si>
  <si>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</si>
  <si>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</si>
  <si>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</si>
  <si>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</si>
  <si>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</si>
  <si>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</si>
  <si>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</si>
  <si>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</si>
  <si>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</si>
  <si>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</si>
  <si>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</si>
  <si>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</si>
  <si>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</si>
  <si>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</si>
  <si>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</si>
  <si>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</si>
  <si>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</si>
  <si>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</si>
  <si>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</si>
  <si>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</si>
  <si>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</si>
  <si>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</si>
  <si>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</si>
  <si>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</si>
  <si>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</si>
  <si>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</si>
  <si>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</si>
  <si>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</si>
  <si>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</si>
  <si>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</si>
  <si>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</si>
  <si>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</si>
  <si>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</si>
  <si>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</si>
  <si>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</si>
  <si>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</si>
  <si>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</si>
  <si>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</si>
  <si>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</si>
  <si>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</si>
  <si>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</si>
  <si>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</si>
  <si>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</si>
  <si>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</si>
  <si>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</si>
  <si>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</si>
  <si>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</si>
  <si>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</si>
  <si>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</si>
  <si>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</si>
  <si>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</si>
  <si>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</si>
  <si>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</si>
  <si>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</si>
  <si>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</si>
  <si>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</si>
  <si>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</si>
  <si>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</si>
  <si>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</si>
  <si>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</si>
  <si>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</si>
  <si>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</si>
  <si>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</si>
  <si>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</si>
  <si>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</si>
  <si>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</si>
  <si>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</si>
  <si>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</si>
  <si>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</si>
  <si>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</si>
  <si>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</si>
  <si>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</si>
  <si>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</si>
  <si>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</si>
  <si>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</si>
  <si>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</si>
  <si>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</si>
  <si>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</si>
  <si>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</si>
  <si>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</si>
  <si>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</si>
  <si>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</si>
  <si>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</si>
  <si>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</si>
  <si>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</si>
  <si>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</si>
  <si>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</si>
  <si>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</si>
  <si>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</si>
  <si>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</si>
  <si>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</si>
  <si>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</si>
  <si>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</si>
  <si>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</si>
  <si>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</si>
  <si>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</si>
  <si>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</si>
  <si>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</si>
  <si>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</si>
  <si>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</si>
  <si>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</si>
  <si>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</si>
  <si>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</si>
  <si>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</si>
  <si>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</si>
  <si>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</si>
  <si>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</si>
  <si>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</si>
  <si>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</si>
  <si>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</si>
  <si>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</si>
  <si>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</si>
  <si>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</si>
  <si>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</si>
  <si>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</si>
  <si>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</si>
  <si>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</si>
  <si>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</si>
  <si>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</si>
  <si>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</si>
  <si>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</si>
  <si>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</si>
  <si>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</si>
  <si>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</si>
  <si>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</si>
  <si>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</si>
  <si>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</si>
  <si>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</si>
  <si>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</si>
  <si>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</si>
  <si>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</si>
  <si>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</si>
  <si>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</si>
  <si>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</si>
  <si>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</si>
  <si>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</si>
  <si>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</si>
  <si>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</si>
  <si>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</si>
  <si>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</si>
  <si>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</si>
  <si>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</si>
  <si>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</si>
  <si>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</si>
  <si>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</si>
  <si>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</si>
  <si>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</si>
  <si>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</si>
  <si>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</si>
  <si>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</si>
  <si>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</si>
  <si>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</si>
  <si>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</si>
  <si>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</si>
  <si>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</si>
  <si>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</si>
  <si>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</si>
  <si>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</si>
  <si>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</si>
  <si>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</si>
  <si>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</si>
  <si>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</si>
  <si>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</si>
  <si>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</si>
  <si>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</si>
  <si>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</si>
  <si>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</si>
  <si>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</si>
  <si>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</si>
  <si>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</si>
  <si>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</si>
  <si>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</si>
  <si>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</si>
  <si>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</si>
  <si>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</si>
  <si>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</si>
  <si>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</si>
  <si>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</si>
  <si>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</si>
  <si>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</si>
  <si>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</si>
  <si>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</si>
  <si>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</si>
  <si>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</si>
  <si>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</si>
  <si>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</si>
  <si>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</si>
  <si>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</si>
  <si>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</si>
  <si>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</si>
  <si>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</si>
  <si>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</si>
  <si>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</si>
  <si>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</si>
  <si>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</si>
  <si>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</si>
  <si>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</si>
  <si>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</si>
  <si>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</si>
  <si>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</si>
  <si>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</si>
  <si>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</si>
  <si>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</si>
  <si>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</si>
  <si>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</si>
  <si>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</si>
  <si>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</si>
  <si>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</si>
  <si>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</si>
  <si>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</si>
  <si>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</si>
  <si>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</si>
  <si>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</si>
  <si>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</si>
  <si>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</si>
  <si>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</si>
  <si>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</si>
  <si>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</si>
  <si>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</si>
  <si>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</si>
  <si>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</si>
  <si>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</si>
  <si>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</si>
  <si>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</si>
  <si>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</si>
  <si>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</si>
  <si>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</si>
  <si>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</si>
  <si>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</si>
  <si>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</si>
  <si>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</si>
  <si>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</si>
  <si>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</si>
  <si>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</si>
  <si>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</si>
  <si>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</si>
  <si>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</si>
  <si>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</si>
  <si>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</si>
  <si>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</si>
  <si>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</si>
  <si>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</si>
  <si>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</si>
  <si>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</si>
  <si>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</si>
  <si>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</si>
  <si>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</si>
  <si>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</si>
  <si>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</si>
  <si>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</si>
  <si>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</si>
  <si>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</si>
  <si>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</si>
  <si>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</si>
  <si>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</si>
  <si>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</si>
  <si>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</si>
  <si>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</si>
  <si>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</si>
  <si>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</si>
  <si>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</si>
  <si>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</si>
  <si>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</si>
  <si>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</si>
  <si>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</si>
  <si>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</si>
  <si>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</si>
  <si>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</si>
  <si>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</si>
  <si>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</si>
  <si>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</si>
  <si>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</si>
  <si>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</si>
  <si>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</si>
  <si>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</si>
  <si>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</si>
  <si>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</si>
  <si>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</si>
  <si>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</si>
  <si>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</si>
  <si>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</si>
  <si>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</si>
  <si>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</si>
  <si>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</si>
  <si>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</si>
  <si>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</si>
  <si>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</si>
  <si>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</si>
  <si>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</si>
  <si>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</si>
  <si>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</si>
  <si>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</si>
  <si>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</si>
  <si>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</si>
  <si>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</si>
  <si>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</si>
  <si>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</si>
  <si>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</si>
  <si>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</si>
  <si>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</si>
  <si>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</si>
  <si>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</si>
  <si>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</si>
  <si>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</si>
  <si>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</si>
  <si>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</si>
  <si>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</si>
  <si>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</si>
  <si>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</si>
  <si>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</si>
  <si>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</si>
  <si>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</si>
  <si>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</si>
  <si>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</si>
  <si>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</si>
  <si>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</si>
  <si>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</si>
  <si>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</si>
  <si>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</si>
  <si>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</si>
  <si>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</si>
  <si>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</si>
  <si>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</si>
  <si>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</si>
  <si>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</si>
  <si>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</si>
  <si>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</si>
  <si>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</si>
  <si>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</si>
  <si>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</si>
  <si>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</si>
  <si>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</si>
  <si>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</si>
  <si>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</si>
  <si>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</si>
  <si>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</si>
  <si>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</si>
  <si>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</si>
  <si>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</si>
  <si>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</si>
  <si>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</si>
  <si>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</si>
  <si>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</si>
  <si>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</si>
  <si>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</si>
  <si>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</si>
  <si>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</si>
  <si>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</si>
  <si>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</si>
  <si>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</si>
  <si>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</si>
  <si>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</si>
  <si>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</si>
  <si>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</si>
  <si>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</si>
  <si>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</si>
  <si>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</si>
  <si>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</si>
  <si>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</si>
  <si>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</si>
  <si>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</si>
  <si>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</si>
  <si>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</si>
  <si>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</si>
  <si>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</si>
  <si>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</si>
  <si>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</si>
  <si>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</si>
  <si>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</si>
  <si>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</si>
  <si>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</si>
  <si>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</si>
  <si>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</si>
  <si>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</si>
  <si>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</si>
  <si>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</si>
  <si>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</si>
  <si>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</si>
  <si>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</si>
  <si>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</si>
  <si>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</si>
  <si>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</si>
  <si>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</si>
  <si>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</si>
  <si>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</si>
  <si>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</si>
  <si>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</si>
  <si>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</si>
  <si>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</si>
  <si>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</si>
  <si>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</si>
  <si>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</si>
  <si>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</si>
  <si>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</si>
  <si>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</si>
  <si>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</si>
  <si>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</si>
  <si>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</si>
  <si>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</si>
  <si>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</si>
  <si>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</si>
  <si>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</si>
  <si>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</si>
  <si>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</si>
  <si>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</si>
  <si>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</si>
  <si>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</si>
  <si>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</si>
  <si>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</si>
  <si>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</si>
  <si>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</si>
  <si>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</si>
  <si>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</si>
  <si>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</si>
  <si>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</si>
  <si>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</si>
  <si>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</si>
  <si>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</si>
  <si>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</si>
  <si>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</si>
  <si>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</si>
  <si>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</si>
  <si>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</si>
  <si>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</si>
  <si>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</si>
  <si>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</si>
  <si>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</si>
  <si>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</si>
  <si>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</si>
  <si>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</si>
  <si>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</si>
  <si>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</si>
  <si>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</si>
  <si>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</si>
  <si>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</si>
  <si>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</si>
  <si>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</si>
  <si>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</si>
  <si>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</si>
  <si>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</si>
  <si>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</si>
  <si>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</si>
  <si>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</si>
  <si>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</si>
  <si>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</si>
  <si>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</si>
  <si>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</si>
  <si>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</si>
  <si>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</si>
  <si>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</si>
  <si>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</si>
  <si>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</si>
  <si>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</si>
  <si>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</si>
  <si>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</si>
  <si>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</si>
  <si>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</si>
  <si>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</si>
  <si>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</si>
  <si>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</si>
  <si>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</si>
  <si>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</si>
  <si>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</si>
  <si>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</si>
  <si>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</si>
  <si>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</si>
  <si>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</si>
  <si>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</si>
  <si>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</si>
  <si>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</si>
  <si>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</si>
  <si>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</si>
  <si>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</si>
  <si>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</si>
  <si>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</si>
  <si>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</si>
  <si>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</si>
  <si>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</si>
  <si>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</si>
  <si>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</si>
  <si>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</si>
  <si>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</si>
  <si>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</si>
  <si>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</si>
  <si>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</si>
  <si>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</si>
  <si>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</si>
  <si>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</si>
  <si>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</si>
  <si>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</si>
  <si>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</si>
  <si>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</si>
  <si>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</si>
  <si>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</si>
  <si>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</si>
  <si>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</si>
  <si>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</si>
  <si>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</si>
  <si>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</si>
  <si>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</si>
  <si>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</si>
  <si>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</si>
  <si>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</si>
  <si>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</si>
  <si>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</si>
  <si>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</si>
  <si>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</si>
  <si>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</si>
  <si>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</si>
  <si>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</si>
  <si>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</si>
  <si>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</si>
  <si>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</si>
  <si>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</si>
  <si>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</si>
  <si>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</si>
  <si>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</si>
  <si>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</si>
  <si>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</si>
  <si>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</si>
  <si>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</si>
  <si>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</si>
  <si>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</si>
  <si>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</si>
  <si>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</si>
  <si>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</si>
  <si>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</si>
  <si>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</si>
  <si>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</si>
  <si>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</si>
  <si>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</si>
  <si>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</si>
  <si>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</si>
  <si>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</si>
  <si>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</si>
  <si>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</si>
  <si>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</si>
  <si>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</si>
  <si>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</si>
  <si>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</si>
  <si>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</si>
  <si>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</si>
  <si>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</si>
  <si>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</si>
  <si>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</si>
  <si>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</si>
  <si>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</si>
  <si>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</si>
  <si>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</si>
  <si>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</si>
  <si>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</si>
  <si>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</si>
  <si>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</si>
  <si>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</si>
  <si>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</si>
  <si>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</si>
  <si>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</si>
  <si>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</si>
  <si>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</si>
  <si>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</si>
  <si>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</si>
  <si>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</si>
  <si>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</si>
  <si>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</si>
  <si>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</si>
  <si>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</si>
  <si>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</si>
  <si>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</si>
  <si>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</si>
  <si>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</si>
  <si>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</si>
  <si>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</si>
  <si>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</si>
  <si>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</si>
  <si>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</si>
  <si>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</si>
  <si>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</si>
  <si>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</si>
  <si>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</si>
  <si>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</si>
  <si>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</si>
  <si>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</si>
  <si>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</si>
  <si>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</si>
  <si>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</si>
  <si>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</si>
  <si>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</si>
  <si>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</si>
  <si>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</si>
  <si>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</si>
  <si>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</si>
  <si>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</si>
  <si>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</si>
  <si>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</si>
  <si>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</si>
  <si>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</si>
  <si>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</si>
  <si>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</si>
  <si>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</si>
  <si>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</si>
  <si>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</si>
  <si>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</si>
  <si>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</si>
  <si>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</si>
  <si>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</si>
  <si>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</si>
  <si>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</si>
  <si>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</si>
  <si>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</si>
  <si>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</si>
  <si>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</si>
  <si>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</si>
  <si>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</si>
  <si>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</si>
  <si>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</si>
  <si>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</si>
  <si>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</si>
  <si>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</si>
  <si>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</si>
  <si>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</si>
  <si>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</si>
  <si>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</si>
  <si>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</si>
  <si>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</si>
  <si>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</si>
  <si>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</si>
  <si>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</si>
  <si>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</si>
  <si>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</si>
  <si>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</si>
  <si>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</si>
  <si>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</si>
  <si>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</si>
  <si>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</si>
  <si>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</si>
  <si>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</si>
  <si>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</si>
  <si>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</si>
  <si>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</si>
  <si>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</si>
  <si>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</si>
  <si>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</si>
  <si>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</si>
  <si>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</si>
  <si>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</si>
  <si>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</si>
  <si>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</si>
  <si>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</si>
  <si>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</si>
  <si>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</si>
  <si>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</si>
  <si>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</si>
  <si>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</si>
  <si>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</si>
  <si>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</si>
  <si>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</si>
  <si>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</si>
  <si>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</si>
  <si>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</si>
  <si>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</si>
  <si>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</si>
  <si>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</si>
  <si>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</si>
  <si>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</si>
  <si>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</si>
  <si>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</si>
  <si>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</si>
  <si>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</si>
  <si>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</si>
  <si>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</si>
  <si>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</si>
  <si>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</si>
  <si>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</si>
  <si>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</si>
  <si>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</si>
  <si>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</si>
  <si>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</si>
  <si>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</si>
  <si>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</si>
  <si>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</si>
  <si>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</si>
  <si>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</si>
  <si>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</si>
  <si>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</si>
  <si>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</si>
  <si>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</si>
  <si>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</si>
  <si>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</si>
  <si>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</si>
  <si>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</si>
  <si>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</si>
  <si>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</si>
  <si>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</si>
  <si>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</si>
  <si>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</si>
  <si>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</si>
  <si>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</si>
  <si>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</si>
  <si>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</si>
  <si>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</si>
  <si>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</si>
  <si>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</si>
  <si>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</si>
  <si>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</si>
  <si>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</si>
  <si>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</si>
  <si>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</si>
  <si>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</si>
  <si>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</si>
  <si>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</si>
  <si>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</si>
  <si>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</si>
  <si>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</si>
  <si>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</si>
  <si>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</si>
  <si>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</si>
  <si>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</si>
  <si>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</si>
  <si>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</si>
  <si>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</si>
  <si>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</si>
  <si>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</si>
  <si>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</si>
  <si>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</si>
  <si>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</si>
  <si>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</si>
  <si>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</si>
  <si>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</si>
  <si>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</si>
  <si>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</si>
  <si>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</si>
  <si>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</si>
  <si>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</si>
  <si>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</si>
  <si>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</si>
  <si>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</si>
  <si>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</si>
  <si>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</si>
  <si>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</si>
  <si>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</si>
  <si>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</si>
  <si>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</si>
  <si>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</si>
  <si>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</si>
  <si>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</si>
  <si>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</si>
  <si>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</si>
  <si>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</si>
  <si>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</si>
  <si>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</si>
  <si>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</si>
  <si>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</si>
  <si>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</si>
  <si>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</si>
  <si>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</si>
  <si>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</si>
  <si>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</si>
  <si>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</si>
  <si>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</si>
  <si>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</si>
  <si>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</si>
  <si>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</si>
  <si>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</si>
  <si>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</si>
  <si>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</si>
  <si>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</si>
  <si>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</si>
  <si>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</si>
  <si>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</si>
  <si>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</si>
  <si>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</si>
  <si>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</si>
  <si>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</si>
  <si>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</si>
  <si>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</si>
  <si>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</si>
  <si>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</si>
  <si>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</si>
  <si>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</si>
  <si>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</si>
  <si>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</si>
  <si>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</si>
  <si>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</si>
  <si>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</si>
  <si>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</si>
  <si>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</si>
  <si>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</si>
  <si>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</si>
  <si>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</si>
  <si>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</si>
  <si>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</si>
  <si>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</si>
  <si>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</si>
  <si>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</si>
  <si>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</si>
  <si>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</si>
  <si>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</si>
  <si>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</si>
  <si>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</si>
  <si>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</si>
  <si>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</si>
  <si>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</si>
  <si>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</si>
  <si>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</si>
  <si>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</si>
  <si>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</si>
  <si>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</si>
  <si>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</si>
  <si>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</si>
  <si>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</si>
  <si>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</si>
  <si>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</si>
  <si>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</si>
  <si>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</si>
  <si>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</si>
  <si>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</si>
  <si>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</si>
  <si>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</si>
  <si>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</si>
  <si>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</si>
  <si>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</si>
  <si>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</si>
  <si>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</si>
  <si>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</si>
  <si>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</si>
  <si>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</si>
  <si>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</si>
  <si>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</si>
  <si>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</si>
  <si>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</si>
  <si>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</si>
  <si>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</si>
  <si>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</si>
  <si>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</si>
  <si>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</si>
  <si>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</si>
  <si>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</si>
  <si>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</si>
  <si>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</si>
  <si>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</si>
  <si>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</si>
  <si>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</si>
  <si>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</si>
  <si>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</si>
  <si>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</si>
  <si>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</si>
  <si>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</si>
  <si>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</si>
  <si>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</si>
  <si>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</si>
  <si>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</si>
  <si>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</si>
  <si>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</si>
  <si>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</si>
  <si>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</si>
  <si>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</si>
  <si>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</si>
  <si>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</si>
  <si>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</si>
  <si>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</si>
  <si>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</si>
  <si>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</si>
  <si>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</si>
  <si>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</si>
  <si>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</si>
  <si>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</si>
  <si>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</si>
  <si>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</si>
  <si>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</si>
  <si>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</si>
  <si>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</si>
  <si>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</si>
  <si>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</si>
  <si>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</si>
  <si>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</si>
  <si>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</si>
  <si>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</si>
  <si>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</si>
  <si>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</si>
  <si>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</si>
  <si>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</si>
  <si>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</si>
  <si>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</si>
  <si>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</si>
  <si>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</si>
  <si>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</si>
  <si>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</si>
  <si>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</si>
  <si>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</si>
  <si>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</si>
  <si>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</si>
  <si>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</si>
  <si>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</si>
  <si>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</si>
  <si>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</si>
  <si>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</si>
  <si>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</si>
  <si>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</si>
  <si>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</si>
  <si>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</si>
  <si>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</si>
  <si>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</si>
  <si>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</si>
  <si>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</si>
  <si>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</si>
  <si>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</si>
  <si>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</si>
  <si>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</si>
  <si>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</si>
  <si>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</si>
  <si>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</si>
  <si>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</si>
  <si>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</si>
  <si>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</si>
  <si>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</si>
  <si>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</si>
  <si>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</si>
  <si>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</si>
  <si>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</si>
  <si>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</si>
  <si>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</si>
  <si>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</si>
  <si>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</si>
  <si>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</si>
  <si>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</si>
  <si>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</si>
  <si>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</si>
  <si>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</si>
  <si>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</si>
  <si>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</si>
  <si>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</si>
  <si>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</si>
  <si>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</si>
  <si>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</si>
  <si>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</si>
  <si>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</si>
  <si>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</si>
  <si>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</si>
  <si>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</si>
  <si>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</si>
  <si>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</si>
  <si>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</si>
  <si>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</si>
  <si>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</si>
  <si>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</si>
  <si>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</si>
  <si>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</si>
  <si>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</si>
  <si>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</si>
  <si>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</si>
  <si>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</si>
  <si>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</si>
  <si>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</si>
  <si>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</si>
  <si>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</si>
  <si>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</si>
  <si>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</si>
  <si>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</si>
  <si>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</si>
  <si>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</si>
  <si>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</si>
  <si>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</si>
  <si>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</si>
  <si>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</si>
  <si>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</si>
  <si>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</si>
  <si>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</si>
  <si>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</si>
  <si>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</si>
  <si>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</si>
  <si>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</si>
  <si>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</si>
  <si>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</si>
  <si>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</si>
  <si>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</si>
  <si>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</si>
  <si>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</si>
  <si>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</si>
  <si>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</si>
  <si>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</si>
  <si>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</si>
  <si>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</si>
  <si>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</si>
  <si>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</si>
  <si>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</si>
  <si>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</si>
  <si>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</si>
  <si>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</si>
  <si>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</si>
  <si>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</si>
  <si>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</si>
  <si>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</si>
  <si>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</si>
  <si>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</si>
  <si>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</si>
  <si>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</si>
  <si>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</si>
  <si>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</si>
  <si>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</si>
  <si>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</si>
  <si>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</si>
  <si>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</si>
  <si>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</si>
  <si>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</si>
  <si>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</si>
  <si>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</si>
  <si>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</si>
  <si>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</si>
  <si>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</si>
  <si>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</si>
  <si>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</si>
  <si>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</si>
  <si>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</si>
  <si>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</si>
  <si>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</si>
  <si>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</si>
  <si>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</si>
  <si>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</si>
  <si>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</si>
  <si>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</si>
  <si>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</si>
  <si>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</si>
  <si>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</si>
  <si>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</si>
  <si>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</si>
  <si>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</si>
  <si>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</si>
  <si>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</si>
  <si>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</si>
  <si>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</si>
  <si>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</si>
  <si>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</si>
  <si>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</si>
  <si>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</si>
  <si>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</si>
  <si>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</si>
  <si>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</si>
  <si>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</si>
  <si>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</si>
  <si>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</si>
  <si>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</si>
  <si>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</si>
  <si>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</si>
  <si>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</si>
  <si>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</si>
  <si>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</si>
  <si>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</si>
  <si>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</si>
  <si>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</si>
  <si>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</si>
  <si>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</si>
  <si>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</si>
  <si>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</si>
  <si>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</si>
  <si>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</si>
  <si>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</si>
  <si>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</si>
  <si>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</si>
  <si>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</si>
  <si>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</si>
  <si>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</si>
  <si>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</si>
  <si>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</si>
  <si>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</si>
  <si>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</si>
  <si>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</si>
  <si>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</si>
  <si>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</si>
  <si>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</si>
  <si>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</si>
  <si>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</si>
  <si>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</si>
  <si>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</si>
  <si>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</si>
  <si>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</si>
  <si>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</si>
  <si>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</si>
  <si>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</si>
  <si>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</si>
  <si>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</si>
  <si>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</si>
  <si>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</si>
  <si>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</si>
  <si>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</si>
  <si>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</si>
  <si>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</si>
  <si>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</si>
  <si>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</si>
  <si>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</si>
  <si>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</si>
  <si>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</si>
  <si>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</si>
  <si>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</si>
  <si>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</si>
  <si>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</si>
  <si>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</si>
  <si>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</si>
  <si>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</si>
  <si>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</si>
  <si>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</si>
  <si>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</si>
  <si>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</si>
  <si>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</si>
  <si>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</si>
  <si>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</si>
  <si>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</si>
  <si>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</si>
  <si>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</si>
  <si>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</si>
  <si>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</si>
  <si>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</si>
  <si>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</si>
  <si>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</si>
  <si>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</si>
  <si>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</si>
  <si>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</si>
  <si>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</si>
  <si>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</si>
  <si>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</si>
  <si>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</si>
  <si>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</si>
  <si>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</si>
  <si>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</si>
  <si>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</si>
  <si>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</si>
  <si>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</si>
  <si>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</si>
  <si>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</si>
  <si>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</si>
  <si>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</si>
  <si>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</si>
  <si>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</si>
  <si>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</si>
  <si>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</si>
  <si>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</si>
  <si>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</si>
  <si>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</si>
  <si>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</si>
  <si>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</si>
  <si>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</si>
  <si>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</si>
  <si>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</si>
  <si>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</si>
  <si>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</si>
  <si>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</si>
  <si>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</si>
  <si>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</si>
  <si>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</si>
  <si>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</si>
  <si>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</si>
  <si>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</si>
  <si>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</si>
  <si>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</si>
  <si>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</si>
  <si>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</si>
  <si>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</si>
  <si>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</si>
  <si>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</si>
  <si>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</si>
  <si>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</si>
  <si>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</si>
  <si>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</si>
  <si>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</si>
  <si>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</si>
  <si>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</si>
  <si>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</si>
  <si>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</si>
  <si>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</si>
  <si>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</si>
  <si>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</si>
  <si>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</si>
  <si>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</si>
  <si>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</si>
  <si>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</si>
  <si>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</si>
  <si>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</si>
  <si>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</si>
  <si>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</si>
  <si>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</si>
  <si>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</si>
  <si>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</si>
  <si>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</si>
  <si>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</si>
  <si>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</si>
  <si>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</si>
  <si>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</si>
  <si>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</si>
  <si>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</si>
  <si>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</si>
  <si>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</si>
  <si>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</si>
  <si>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</si>
  <si>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</si>
  <si>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</si>
  <si>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</si>
  <si>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</si>
  <si>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</si>
  <si>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</si>
  <si>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</si>
  <si>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</si>
  <si>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</si>
  <si>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</si>
  <si>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</si>
  <si>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</si>
  <si>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</si>
  <si>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</si>
  <si>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</si>
  <si>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</si>
  <si>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</si>
  <si>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</si>
  <si>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</si>
  <si>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</si>
  <si>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</si>
  <si>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</si>
  <si>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</si>
  <si>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</si>
  <si>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</si>
  <si>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</si>
  <si>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</si>
  <si>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</si>
  <si>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</si>
  <si>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</si>
  <si>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</si>
  <si>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</si>
  <si>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</si>
  <si>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</si>
  <si>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</si>
  <si>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</si>
  <si>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</si>
  <si>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</si>
  <si>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</si>
  <si>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</si>
  <si>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</si>
  <si>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</si>
  <si>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</si>
  <si>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</si>
  <si>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</si>
  <si>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</si>
  <si>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</si>
  <si>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</si>
  <si>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</si>
  <si>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</si>
  <si>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</si>
  <si>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</si>
  <si>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</si>
  <si>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</si>
  <si>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</si>
  <si>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</si>
  <si>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</si>
  <si>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</si>
  <si>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</si>
  <si>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</si>
  <si>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</si>
  <si>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</si>
  <si>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</si>
  <si>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</si>
  <si>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</si>
  <si>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</si>
  <si>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</si>
  <si>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</si>
  <si>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</si>
  <si>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</si>
  <si>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</si>
  <si>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</si>
  <si>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</si>
  <si>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</si>
  <si>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</si>
  <si>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</si>
  <si>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</si>
  <si>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</si>
  <si>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</si>
  <si>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</si>
  <si>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</si>
  <si>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</si>
  <si>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</si>
  <si>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</si>
  <si>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</si>
  <si>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</si>
  <si>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</si>
  <si>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</si>
  <si>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</si>
  <si>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</si>
  <si>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</si>
  <si>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</si>
  <si>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</si>
  <si>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</si>
  <si>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</si>
  <si>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</si>
  <si>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</si>
  <si>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</si>
  <si>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</si>
  <si>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</si>
  <si>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</si>
  <si>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</si>
  <si>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</si>
  <si>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</si>
  <si>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</si>
  <si>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</si>
  <si>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</si>
  <si>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</si>
  <si>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</si>
  <si>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</si>
  <si>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</si>
  <si>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</si>
  <si>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</si>
  <si>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</si>
  <si>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</si>
  <si>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</si>
  <si>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</si>
  <si>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</si>
  <si>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</si>
  <si>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</si>
  <si>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</si>
  <si>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</si>
  <si>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</si>
  <si>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</si>
  <si>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</si>
  <si>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</si>
  <si>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</si>
  <si>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</si>
  <si>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</si>
  <si>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</si>
  <si>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</si>
  <si>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</si>
  <si>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</si>
  <si>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</si>
  <si>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</si>
  <si>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</si>
  <si>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</si>
  <si>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</si>
  <si>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</si>
  <si>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</si>
  <si>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</si>
  <si>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</si>
  <si>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</si>
  <si>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</si>
  <si>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</si>
  <si>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</si>
  <si>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</si>
  <si>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</si>
  <si>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</si>
  <si>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</si>
  <si>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</si>
  <si>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</si>
  <si>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</si>
  <si>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</si>
  <si>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</si>
  <si>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</si>
  <si>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</si>
  <si>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</si>
  <si>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</si>
  <si>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</si>
  <si>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</si>
  <si>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</si>
  <si>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</si>
  <si>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</si>
  <si>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</si>
  <si>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</si>
  <si>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</si>
  <si>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</si>
  <si>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</si>
  <si>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</si>
  <si>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</si>
  <si>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</si>
  <si>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</si>
  <si>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</si>
  <si>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</si>
  <si>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</si>
  <si>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</si>
  <si>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</si>
  <si>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</si>
  <si>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</si>
  <si>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</si>
  <si>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</si>
  <si>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</si>
  <si>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</si>
  <si>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</si>
  <si>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</si>
  <si>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</si>
  <si>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</si>
  <si>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</si>
  <si>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</si>
  <si>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</si>
  <si>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</si>
  <si>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</si>
  <si>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</si>
  <si>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</si>
  <si>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</si>
  <si>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</si>
  <si>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</si>
  <si>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</si>
  <si>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</si>
  <si>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</si>
  <si>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</si>
  <si>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</si>
  <si>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</si>
  <si>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</si>
  <si>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</si>
  <si>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</si>
  <si>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</si>
  <si>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</si>
  <si>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</si>
  <si>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</si>
  <si>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</si>
  <si>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</si>
  <si>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</si>
  <si>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</si>
  <si>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</si>
  <si>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</si>
  <si>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</si>
  <si>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</si>
  <si>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</si>
  <si>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</si>
  <si>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</si>
  <si>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</si>
  <si>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</si>
  <si>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</si>
  <si>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</si>
  <si>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</si>
  <si>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</si>
  <si>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</si>
  <si>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</si>
  <si>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</si>
  <si>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</si>
  <si>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</si>
  <si>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</si>
  <si>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</si>
  <si>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</si>
  <si>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</si>
  <si>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</si>
  <si>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</si>
  <si>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</si>
  <si>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</si>
  <si>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</si>
  <si>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</si>
  <si>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</si>
  <si>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</si>
  <si>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</si>
  <si>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</si>
  <si>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</si>
  <si>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</si>
  <si>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</si>
  <si>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</si>
  <si>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</si>
  <si>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</si>
  <si>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</si>
  <si>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</si>
  <si>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</si>
  <si>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</si>
  <si>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</si>
  <si>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</si>
  <si>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</si>
  <si>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</si>
  <si>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</si>
  <si>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</si>
  <si>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</si>
  <si>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</si>
  <si>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</si>
  <si>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</si>
  <si>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</si>
  <si>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</si>
  <si>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</si>
  <si>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</si>
  <si>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</si>
  <si>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</si>
  <si>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</si>
  <si>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</si>
  <si>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</si>
  <si>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</si>
  <si>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</si>
  <si>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</si>
  <si>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</si>
  <si>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</si>
  <si>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</si>
  <si>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</si>
  <si>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</si>
  <si>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</si>
  <si>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</si>
  <si>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</si>
  <si>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</si>
  <si>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</si>
  <si>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</si>
  <si>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</si>
  <si>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</si>
  <si>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</si>
  <si>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</si>
  <si>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</si>
  <si>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</si>
  <si>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</si>
  <si>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</si>
  <si>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</si>
  <si>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</si>
  <si>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</si>
  <si>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</si>
  <si>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</si>
  <si>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</si>
  <si>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</si>
  <si>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</si>
  <si>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</si>
  <si>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</si>
  <si>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</si>
  <si>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</si>
  <si>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</si>
  <si>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</si>
  <si>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</si>
  <si>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</si>
  <si>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</si>
  <si>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</si>
  <si>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</si>
  <si>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</si>
  <si>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</si>
  <si>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</si>
  <si>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</si>
  <si>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</si>
  <si>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</si>
  <si>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</si>
  <si>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</si>
  <si>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</si>
  <si>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</si>
  <si>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</si>
  <si>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</si>
  <si>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</si>
  <si>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</si>
  <si>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</si>
  <si>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</si>
  <si>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</si>
  <si>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</si>
  <si>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</si>
  <si>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</si>
  <si>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</si>
  <si>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</si>
  <si>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</si>
  <si>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</si>
  <si>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</si>
  <si>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</si>
  <si>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</si>
  <si>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</si>
  <si>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</si>
  <si>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</si>
  <si>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</si>
  <si>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</si>
  <si>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</si>
  <si>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</si>
  <si>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</si>
  <si>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</si>
  <si>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</si>
  <si>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</si>
  <si>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</si>
  <si>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</si>
  <si>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</si>
  <si>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</si>
  <si>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</si>
  <si>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</si>
  <si>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</si>
  <si>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</si>
  <si>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</si>
  <si>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</si>
  <si>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</si>
  <si>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</si>
  <si>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</si>
  <si>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</si>
  <si>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</si>
  <si>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</si>
  <si>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</si>
  <si>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</si>
  <si>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</si>
  <si>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</si>
  <si>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</si>
  <si>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</si>
  <si>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</si>
  <si>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</si>
  <si>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</si>
  <si>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</si>
  <si>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</si>
  <si>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</si>
  <si>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</si>
  <si>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</si>
  <si>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</si>
  <si>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</si>
  <si>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</si>
  <si>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</si>
  <si>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</si>
  <si>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</si>
  <si>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</si>
  <si>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</si>
  <si>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</si>
  <si>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</si>
  <si>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</si>
  <si>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</si>
  <si>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</si>
  <si>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</si>
  <si>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</si>
  <si>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</si>
  <si>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</si>
  <si>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</si>
  <si>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</si>
  <si>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</si>
  <si>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</si>
  <si>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</si>
  <si>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</si>
  <si>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</si>
  <si>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</si>
  <si>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</si>
  <si>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</si>
  <si>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</si>
  <si>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</si>
  <si>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</si>
  <si>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</si>
  <si>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</si>
  <si>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</si>
  <si>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</si>
  <si>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</si>
  <si>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</si>
  <si>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</si>
  <si>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</si>
  <si>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</si>
  <si>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</si>
  <si>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</si>
  <si>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</si>
  <si>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</si>
  <si>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</si>
  <si>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</si>
  <si>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</si>
  <si>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</si>
  <si>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</si>
  <si>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</si>
  <si>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</si>
  <si>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</si>
  <si>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</si>
  <si>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</si>
  <si>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</si>
  <si>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</si>
  <si>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</si>
  <si>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</si>
  <si>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</si>
  <si>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</si>
  <si>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</si>
  <si>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</si>
  <si>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</si>
  <si>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</si>
  <si>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</si>
  <si>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</si>
  <si>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</si>
  <si>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</si>
  <si>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</si>
  <si>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</si>
  <si>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</si>
  <si>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</si>
  <si>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</si>
  <si>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</si>
  <si>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</si>
  <si>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</si>
  <si>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</si>
  <si>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</si>
  <si>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</si>
  <si>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</si>
  <si>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</si>
  <si>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</si>
  <si>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</si>
  <si>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</si>
  <si>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</si>
  <si>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</si>
  <si>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</si>
  <si>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</si>
  <si>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</si>
  <si>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</si>
  <si>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</si>
  <si>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</si>
  <si>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</si>
  <si>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</si>
  <si>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</si>
  <si>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</si>
  <si>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</si>
  <si>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</si>
  <si>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</si>
  <si>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</si>
  <si>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</si>
  <si>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</si>
  <si>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</si>
  <si>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</si>
  <si>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</si>
  <si>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</si>
  <si>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</si>
  <si>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</si>
  <si>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</si>
  <si>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</si>
  <si>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</si>
  <si>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</si>
  <si>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</si>
  <si>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</si>
  <si>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</si>
  <si>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</si>
  <si>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</si>
  <si>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</si>
  <si>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</si>
  <si>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</si>
  <si>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</si>
  <si>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</si>
  <si>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</si>
  <si>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</si>
  <si>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</si>
  <si>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</si>
  <si>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</si>
  <si>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</si>
  <si>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</si>
  <si>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</si>
  <si>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</si>
  <si>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</si>
  <si>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</si>
  <si>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</si>
  <si>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</si>
  <si>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</si>
  <si>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</si>
  <si>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</si>
  <si>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</si>
  <si>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</si>
  <si>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</si>
  <si>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</si>
  <si>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</si>
  <si>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</si>
  <si>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</si>
  <si>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</si>
  <si>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</si>
  <si>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</si>
  <si>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</si>
  <si>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</si>
  <si>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</si>
  <si>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</si>
  <si>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</si>
  <si>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</si>
  <si>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</si>
  <si>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</si>
  <si>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</si>
  <si>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</si>
  <si>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</si>
  <si>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</si>
  <si>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</si>
  <si>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</si>
  <si>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</si>
  <si>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</si>
  <si>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</si>
  <si>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</si>
  <si>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</si>
  <si>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</si>
  <si>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</si>
  <si>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</si>
  <si>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</si>
  <si>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</si>
  <si>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</si>
  <si>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</si>
  <si>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</si>
  <si>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</si>
  <si>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</si>
  <si>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</si>
  <si>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</si>
  <si>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</si>
  <si>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</si>
  <si>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</si>
  <si>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</si>
  <si>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</si>
  <si>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</si>
  <si>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</si>
  <si>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</si>
  <si>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</si>
  <si>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</si>
  <si>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</si>
  <si>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</si>
  <si>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</si>
  <si>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</si>
  <si>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</si>
  <si>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</si>
  <si>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</si>
  <si>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</si>
  <si>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</si>
  <si>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</si>
  <si>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</si>
  <si>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</si>
  <si>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</si>
  <si>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</si>
  <si>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</si>
  <si>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</si>
  <si>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</si>
  <si>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</si>
  <si>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</si>
  <si>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</si>
  <si>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</si>
  <si>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</si>
  <si>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</si>
  <si>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</si>
  <si>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</si>
  <si>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</si>
  <si>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</si>
  <si>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</si>
  <si>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</si>
  <si>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</si>
  <si>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</si>
  <si>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</si>
  <si>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</si>
  <si>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</si>
  <si>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</si>
  <si>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</si>
  <si>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</si>
  <si>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</si>
  <si>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</si>
  <si>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</si>
  <si>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</si>
  <si>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</si>
  <si>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</si>
  <si>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</si>
  <si>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</si>
  <si>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</si>
  <si>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</si>
  <si>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</si>
  <si>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</si>
  <si>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</si>
  <si>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</si>
  <si>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</si>
  <si>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</si>
  <si>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</si>
  <si>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</si>
  <si>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</si>
  <si>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</si>
  <si>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</si>
  <si>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</si>
  <si>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</si>
  <si>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</si>
  <si>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</si>
  <si>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</si>
  <si>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</si>
  <si>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</si>
  <si>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</si>
  <si>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</si>
  <si>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</si>
  <si>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</si>
  <si>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</si>
  <si>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</si>
  <si>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</si>
  <si>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</si>
  <si>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</si>
  <si>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</si>
  <si>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</si>
  <si>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</si>
  <si>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</si>
  <si>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</si>
  <si>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</si>
  <si>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</si>
  <si>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</si>
  <si>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</si>
  <si>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</si>
  <si>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</si>
  <si>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</si>
  <si>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</si>
  <si>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</si>
  <si>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</si>
  <si>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</si>
  <si>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</si>
  <si>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</si>
  <si>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</si>
  <si>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</si>
  <si>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</si>
  <si>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</si>
  <si>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</si>
  <si>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</si>
  <si>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</si>
  <si>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</si>
  <si>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</si>
  <si>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</si>
  <si>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</si>
  <si>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</si>
  <si>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</si>
  <si>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</si>
  <si>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</si>
  <si>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</si>
  <si>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</si>
  <si>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</si>
  <si>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</si>
  <si>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</si>
  <si>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</si>
  <si>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</si>
  <si>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</si>
  <si>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</si>
  <si>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</si>
  <si>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</si>
  <si>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</si>
  <si>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</si>
  <si>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</si>
  <si>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</si>
  <si>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</si>
  <si>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</si>
  <si>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</si>
  <si>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</si>
  <si>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</si>
  <si>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</si>
  <si>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</si>
  <si>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</si>
  <si>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</si>
  <si>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</si>
  <si>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</si>
  <si>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</si>
  <si>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</si>
  <si>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</si>
  <si>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</si>
  <si>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</si>
  <si>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</si>
  <si>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</si>
  <si>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</si>
  <si>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</si>
  <si>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</si>
  <si>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</si>
  <si>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</si>
  <si>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</si>
  <si>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</si>
  <si>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</si>
  <si>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</si>
  <si>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</si>
  <si>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</si>
  <si>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</si>
  <si>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</si>
  <si>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</si>
  <si>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</si>
  <si>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</si>
  <si>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</si>
  <si>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</si>
  <si>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</si>
  <si>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</si>
  <si>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</si>
  <si>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</si>
  <si>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</si>
  <si>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</si>
  <si>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</si>
  <si>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</si>
  <si>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</si>
  <si>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</si>
  <si>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</si>
  <si>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</si>
  <si>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</si>
  <si>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</si>
  <si>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</si>
  <si>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</si>
  <si>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</si>
  <si>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</si>
  <si>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</si>
  <si>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</si>
  <si>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</si>
  <si>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</si>
  <si>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</si>
  <si>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</si>
  <si>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</si>
  <si>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</si>
  <si>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</si>
  <si>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</si>
  <si>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</si>
  <si>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</si>
  <si>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</si>
  <si>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</si>
  <si>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</si>
  <si>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</si>
  <si>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</si>
  <si>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</si>
  <si>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</si>
  <si>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</si>
  <si>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</si>
  <si>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</si>
  <si>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</si>
  <si>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</si>
  <si>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</si>
  <si>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</si>
  <si>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</si>
  <si>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</si>
  <si>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</si>
  <si>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</si>
  <si>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</si>
  <si>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</si>
  <si>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</si>
  <si>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</si>
  <si>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</si>
  <si>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</si>
  <si>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</si>
  <si>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</si>
  <si>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</si>
  <si>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</si>
  <si>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</si>
  <si>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</si>
  <si>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</si>
  <si>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</si>
  <si>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</si>
  <si>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</si>
  <si>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</si>
  <si>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</si>
  <si>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</si>
  <si>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</si>
  <si>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</si>
  <si>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</si>
  <si>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</si>
  <si>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</si>
  <si>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</si>
  <si>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</si>
  <si>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</si>
  <si>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</si>
  <si>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</si>
  <si>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</si>
  <si>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</si>
  <si>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</si>
  <si>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</si>
  <si>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</si>
  <si>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</si>
  <si>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</si>
  <si>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</si>
  <si>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</si>
  <si>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</si>
  <si>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</si>
  <si>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</si>
  <si>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</si>
  <si>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</si>
  <si>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</si>
  <si>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</si>
  <si>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</si>
  <si>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</si>
  <si>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</si>
  <si>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</si>
  <si>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</si>
  <si>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</si>
  <si>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</si>
  <si>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</si>
  <si>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</si>
  <si>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</si>
  <si>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</si>
  <si>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</si>
  <si>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</si>
  <si>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</si>
  <si>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</si>
  <si>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</si>
  <si>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</si>
  <si>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</si>
  <si>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</si>
  <si>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</si>
  <si>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</si>
  <si>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</si>
  <si>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</si>
  <si>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</si>
  <si>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</si>
  <si>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</si>
  <si>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</si>
  <si>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</si>
  <si>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</si>
  <si>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</si>
  <si>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</si>
  <si>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</si>
  <si>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</si>
  <si>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</si>
  <si>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</si>
  <si>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</si>
  <si>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</si>
  <si>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</si>
  <si>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</si>
  <si>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</si>
  <si>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</si>
  <si>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</si>
  <si>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</si>
  <si>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</si>
  <si>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</si>
  <si>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</si>
  <si>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</si>
  <si>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</si>
  <si>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</si>
  <si>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</si>
  <si>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</si>
  <si>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</si>
  <si>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</si>
  <si>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</si>
  <si>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</si>
  <si>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</si>
  <si>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</si>
  <si>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</si>
  <si>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</si>
  <si>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</si>
  <si>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</si>
  <si>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</si>
  <si>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</si>
  <si>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</si>
  <si>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</si>
  <si>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</si>
  <si>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</si>
  <si>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</si>
  <si>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</si>
  <si>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</si>
  <si>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</si>
  <si>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</si>
  <si>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</si>
  <si>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</si>
  <si>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</si>
  <si>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</si>
  <si>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</si>
  <si>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</si>
  <si>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</si>
  <si>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</si>
  <si>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</si>
  <si>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</si>
  <si>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</si>
  <si>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</si>
  <si>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</si>
  <si>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</si>
  <si>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</si>
  <si>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</si>
  <si>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</si>
  <si>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</si>
  <si>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</si>
  <si>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</si>
  <si>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</si>
  <si>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</si>
  <si>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</si>
  <si>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</si>
  <si>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</si>
  <si>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</si>
  <si>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</si>
  <si>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</si>
  <si>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</si>
  <si>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</si>
  <si>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</si>
  <si>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</si>
  <si>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</si>
  <si>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</si>
  <si>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</si>
  <si>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</si>
  <si>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</si>
  <si>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</si>
  <si>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</si>
  <si>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</si>
  <si>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</si>
  <si>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</si>
  <si>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</si>
  <si>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</si>
  <si>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</si>
  <si>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</si>
  <si>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</si>
  <si>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</si>
  <si>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</si>
  <si>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</si>
  <si>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</si>
  <si>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</si>
  <si>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</si>
  <si>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</si>
  <si>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</si>
  <si>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</si>
  <si>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</si>
  <si>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</si>
  <si>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</si>
  <si>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</si>
  <si>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</si>
  <si>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</si>
  <si>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</si>
  <si>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</si>
  <si>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</si>
  <si>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</si>
  <si>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</si>
  <si>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</si>
  <si>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</si>
  <si>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</si>
  <si>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</si>
  <si>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</si>
  <si>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</si>
  <si>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</si>
  <si>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</si>
  <si>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</si>
  <si>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</si>
  <si>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</si>
  <si>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</si>
  <si>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</si>
  <si>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</si>
  <si>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</si>
  <si>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</si>
  <si>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</si>
  <si>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</si>
  <si>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</si>
  <si>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</si>
  <si>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</si>
  <si>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</si>
  <si>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</si>
  <si>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</si>
  <si>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</si>
  <si>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</si>
  <si>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</si>
  <si>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</si>
  <si>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</si>
  <si>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</si>
  <si>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</si>
  <si>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</si>
  <si>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</si>
  <si>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</si>
  <si>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</si>
  <si>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</si>
  <si>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</si>
  <si>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</si>
  <si>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</si>
  <si>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</si>
  <si>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</si>
  <si>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</si>
  <si>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</si>
  <si>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</si>
  <si>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</si>
  <si>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</si>
  <si>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</si>
  <si>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</si>
  <si>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</si>
  <si>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</si>
  <si>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</si>
  <si>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</si>
  <si>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</si>
  <si>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</si>
  <si>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</si>
  <si>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</si>
  <si>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</si>
  <si>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</si>
  <si>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</si>
  <si>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</si>
  <si>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</si>
  <si>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</si>
  <si>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</si>
  <si>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</si>
  <si>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</si>
  <si>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</si>
  <si>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</si>
  <si>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</si>
  <si>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</si>
  <si>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</si>
  <si>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</si>
  <si>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</si>
  <si>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</si>
  <si>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</si>
  <si>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</si>
  <si>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</si>
  <si>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</si>
  <si>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</si>
  <si>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</si>
  <si>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</si>
  <si>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</si>
  <si>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</si>
  <si>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</si>
  <si>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</si>
  <si>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</si>
  <si>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</si>
  <si>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</si>
  <si>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</si>
  <si>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</si>
  <si>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</si>
  <si>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</si>
  <si>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</si>
  <si>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</si>
  <si>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</si>
  <si>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</si>
  <si>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</si>
  <si>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</si>
  <si>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</si>
  <si>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</si>
  <si>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</si>
  <si>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</si>
  <si>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</si>
  <si>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</si>
  <si>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</si>
  <si>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</si>
  <si>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</si>
  <si>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</si>
  <si>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</si>
  <si>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</si>
  <si>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</si>
  <si>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</si>
  <si>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</si>
  <si>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</si>
  <si>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</si>
  <si>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</si>
  <si>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</si>
  <si>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</si>
  <si>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</si>
  <si>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</si>
  <si>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</si>
  <si>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</si>
  <si>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</si>
  <si>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</si>
  <si>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</si>
  <si>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</si>
  <si>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</si>
  <si>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</si>
  <si>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</si>
  <si>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</si>
  <si>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</si>
  <si>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</si>
  <si>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</si>
  <si>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</si>
  <si>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</si>
  <si>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</si>
  <si>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</si>
  <si>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</si>
  <si>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</si>
  <si>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</si>
  <si>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</si>
  <si>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</si>
  <si>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</si>
  <si>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</si>
  <si>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</si>
  <si>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</si>
  <si>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</si>
  <si>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</si>
  <si>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</si>
  <si>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</si>
  <si>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</si>
  <si>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</si>
  <si>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</si>
  <si>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</si>
  <si>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</si>
  <si>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</si>
  <si>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</si>
  <si>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</si>
  <si>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</si>
  <si>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</si>
  <si>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</si>
  <si>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</si>
  <si>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</si>
  <si>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</si>
  <si>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</si>
  <si>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</si>
  <si>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</si>
  <si>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</si>
  <si>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</si>
  <si>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</si>
  <si>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</si>
  <si>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</si>
  <si>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</si>
  <si>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</si>
  <si>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</si>
  <si>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</si>
  <si>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</si>
  <si>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</si>
  <si>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</si>
  <si>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</si>
  <si>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</si>
  <si>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</si>
  <si>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</si>
  <si>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</si>
  <si>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</si>
  <si>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</si>
  <si>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</si>
  <si>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</si>
  <si>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</si>
  <si>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</si>
  <si>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</si>
  <si>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</si>
  <si>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</si>
  <si>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</si>
  <si>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</si>
  <si>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</si>
  <si>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</si>
  <si>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</si>
  <si>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</si>
  <si>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</si>
  <si>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</si>
  <si>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</si>
  <si>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</si>
  <si>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</si>
  <si>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</si>
  <si>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</si>
  <si>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</si>
  <si>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</si>
  <si>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</si>
  <si>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</si>
  <si>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</si>
  <si>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</si>
  <si>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</si>
  <si>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</si>
  <si>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</si>
  <si>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</si>
  <si>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</si>
  <si>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</si>
  <si>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</si>
  <si>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</si>
  <si>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</si>
  <si>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</si>
  <si>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</si>
  <si>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</si>
  <si>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</si>
  <si>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</si>
  <si>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</si>
  <si>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</si>
  <si>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</si>
  <si>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</si>
  <si>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</si>
  <si>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</si>
  <si>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</si>
  <si>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</si>
  <si>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</si>
  <si>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</si>
  <si>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</si>
  <si>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</si>
  <si>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</si>
  <si>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</si>
  <si>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</si>
  <si>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</si>
  <si>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</si>
  <si>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</si>
  <si>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</si>
  <si>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</si>
  <si>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</si>
  <si>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</si>
  <si>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</si>
  <si>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</si>
  <si>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</si>
  <si>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</si>
  <si>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</si>
  <si>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</si>
  <si>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</si>
  <si>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</si>
  <si>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</si>
  <si>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</si>
  <si>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</si>
  <si>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</si>
  <si>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</si>
  <si>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</si>
  <si>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</si>
  <si>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</si>
  <si>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</si>
  <si>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</si>
  <si>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</si>
  <si>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</si>
  <si>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</si>
  <si>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</si>
  <si>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</si>
  <si>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</si>
  <si>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</si>
  <si>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</si>
  <si>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</si>
  <si>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</si>
  <si>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</si>
  <si>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</si>
  <si>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</si>
  <si>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</si>
  <si>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</si>
  <si>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</si>
  <si>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</si>
  <si>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</si>
  <si>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</si>
  <si>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</si>
  <si>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</si>
  <si>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</si>
  <si>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</si>
  <si>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</si>
  <si>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</si>
  <si>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</si>
  <si>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</si>
  <si>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</si>
  <si>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</si>
  <si>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</si>
  <si>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</si>
  <si>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</si>
  <si>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</si>
  <si>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</si>
  <si>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</si>
  <si>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</si>
  <si>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</si>
  <si>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</si>
  <si>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</si>
  <si>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</si>
  <si>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</si>
  <si>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</si>
  <si>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</si>
  <si>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</si>
  <si>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</si>
  <si>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</si>
  <si>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</si>
  <si>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</si>
  <si>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</si>
  <si>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</si>
  <si>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</si>
  <si>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</si>
  <si>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</si>
  <si>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</si>
  <si>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</si>
  <si>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</si>
  <si>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</si>
  <si>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</si>
  <si>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</si>
  <si>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</si>
  <si>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</si>
  <si>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</si>
  <si>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</si>
  <si>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</si>
  <si>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</si>
  <si>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</si>
  <si>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</si>
  <si>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</si>
  <si>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</si>
  <si>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</si>
  <si>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</si>
  <si>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</si>
  <si>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</si>
  <si>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</si>
  <si>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</si>
  <si>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</si>
  <si>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</si>
  <si>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</si>
  <si>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</si>
  <si>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</si>
  <si>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</si>
  <si>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</si>
  <si>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</si>
  <si>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</si>
  <si>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</si>
  <si>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</si>
  <si>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</si>
  <si>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</si>
  <si>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</si>
  <si>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</si>
  <si>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</si>
  <si>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</si>
  <si>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</si>
  <si>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</si>
  <si>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</si>
  <si>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</si>
  <si>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</si>
  <si>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</si>
  <si>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</si>
  <si>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</si>
  <si>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</si>
  <si>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</si>
  <si>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</si>
  <si>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</si>
  <si>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</si>
  <si>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</si>
  <si>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</si>
  <si>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</si>
  <si>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</si>
  <si>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</si>
  <si>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</si>
  <si>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</si>
  <si>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</si>
  <si>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</si>
  <si>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</si>
  <si>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</si>
  <si>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</si>
  <si>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</si>
  <si>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</si>
  <si>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</si>
  <si>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</si>
  <si>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</si>
  <si>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</si>
  <si>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</si>
  <si>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</si>
  <si>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</si>
  <si>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</si>
  <si>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</si>
  <si>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</si>
  <si>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</si>
  <si>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</si>
  <si>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</si>
  <si>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</si>
  <si>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</si>
  <si>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</si>
  <si>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</si>
  <si>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</si>
  <si>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</si>
  <si>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</si>
  <si>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</si>
  <si>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</si>
  <si>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</si>
  <si>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</si>
  <si>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</si>
  <si>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</si>
  <si>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</si>
  <si>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</si>
  <si>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</si>
  <si>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</si>
  <si>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</si>
  <si>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</si>
  <si>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</si>
  <si>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</si>
  <si>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</si>
  <si>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</si>
  <si>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</si>
  <si>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</si>
  <si>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</si>
  <si>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</si>
  <si>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</si>
  <si>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</si>
  <si>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</si>
  <si>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</si>
  <si>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</si>
  <si>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</si>
  <si>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</si>
  <si>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</si>
  <si>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</si>
  <si>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</si>
  <si>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</si>
  <si>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</si>
  <si>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</si>
  <si>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</si>
  <si>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</si>
  <si>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</si>
  <si>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</si>
  <si>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</si>
  <si>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</si>
  <si>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</si>
  <si>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</si>
  <si>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</si>
  <si>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</si>
  <si>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</si>
  <si>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</si>
  <si>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</si>
  <si>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</si>
  <si>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</si>
  <si>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</si>
  <si>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</si>
  <si>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</si>
  <si>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</si>
  <si>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</si>
  <si>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</si>
  <si>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</si>
  <si>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</si>
  <si>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</si>
  <si>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</si>
  <si>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</si>
  <si>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</si>
  <si>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</si>
  <si>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</si>
  <si>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</si>
  <si>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</si>
  <si>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</si>
  <si>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</si>
  <si>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</si>
  <si>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</si>
  <si>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</si>
  <si>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</si>
  <si>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</si>
  <si>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</si>
  <si>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</si>
  <si>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</si>
  <si>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</si>
  <si>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</si>
  <si>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</si>
  <si>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</si>
  <si>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</si>
  <si>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</si>
  <si>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</si>
  <si>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</si>
  <si>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</si>
  <si>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</si>
  <si>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</si>
  <si>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</si>
  <si>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</si>
  <si>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</si>
  <si>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</si>
  <si>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</si>
  <si>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</si>
  <si>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</si>
  <si>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</si>
  <si>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</si>
  <si>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</si>
  <si>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</si>
  <si>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</si>
  <si>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</si>
  <si>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</si>
  <si>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</si>
  <si>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</si>
  <si>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</si>
  <si>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</si>
  <si>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</si>
  <si>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</si>
  <si>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</si>
  <si>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</si>
  <si>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</si>
  <si>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</si>
  <si>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</si>
  <si>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</si>
  <si>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</si>
  <si>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</si>
  <si>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</si>
  <si>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</si>
  <si>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</si>
  <si>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</si>
  <si>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</si>
  <si>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</si>
  <si>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</si>
  <si>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</si>
  <si>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</si>
  <si>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</si>
  <si>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</si>
  <si>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</si>
  <si>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</si>
  <si>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</si>
  <si>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</si>
  <si>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</si>
  <si>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</si>
  <si>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</si>
  <si>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</si>
  <si>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</si>
  <si>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</si>
  <si>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</si>
  <si>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</si>
  <si>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</si>
  <si>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</si>
  <si>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</si>
  <si>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</si>
  <si>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</si>
  <si>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</si>
  <si>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</si>
  <si>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</si>
  <si>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</si>
  <si>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</si>
  <si>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</si>
  <si>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</si>
  <si>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</si>
  <si>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</si>
  <si>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</si>
  <si>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</si>
  <si>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</si>
  <si>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</si>
  <si>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</si>
  <si>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</si>
  <si>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</si>
  <si>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</si>
  <si>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</si>
  <si>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</si>
  <si>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</si>
  <si>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</si>
  <si>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</si>
  <si>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</si>
  <si>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</si>
  <si>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</si>
  <si>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</si>
  <si>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</si>
  <si>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</si>
  <si>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</si>
  <si>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</si>
  <si>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</si>
  <si>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</si>
  <si>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</si>
  <si>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</si>
  <si>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</si>
  <si>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</si>
  <si>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</si>
  <si>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</si>
  <si>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</si>
  <si>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</si>
  <si>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</si>
  <si>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</si>
  <si>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</si>
  <si>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</si>
  <si>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</si>
  <si>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</si>
  <si>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</si>
  <si>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</si>
  <si>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</si>
  <si>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</si>
  <si>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</si>
  <si>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</si>
  <si>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</si>
  <si>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</si>
  <si>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</si>
  <si>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</si>
  <si>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</si>
  <si>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</si>
  <si>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</si>
  <si>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</si>
  <si>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</si>
  <si>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</si>
  <si>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</si>
  <si>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</si>
  <si>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</si>
  <si>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</si>
  <si>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</si>
  <si>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</si>
  <si>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</si>
  <si>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</si>
  <si>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</si>
  <si>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</si>
  <si>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</si>
  <si>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</si>
  <si>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</si>
  <si>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</si>
  <si>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</si>
  <si>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</si>
  <si>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</si>
  <si>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</si>
  <si>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</si>
  <si>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</si>
  <si>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</si>
  <si>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</si>
  <si>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</si>
  <si>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</si>
  <si>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</si>
  <si>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</si>
  <si>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</si>
  <si>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</si>
  <si>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</si>
  <si>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</si>
  <si>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</si>
  <si>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</si>
  <si>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</si>
  <si>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</si>
  <si>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</si>
  <si>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</si>
  <si>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</si>
  <si>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</si>
  <si>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</si>
  <si>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</si>
  <si>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</si>
  <si>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</si>
  <si>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</si>
  <si>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</si>
  <si>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</si>
  <si>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</si>
  <si>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</si>
  <si>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</si>
  <si>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</si>
  <si>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</si>
  <si>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</si>
  <si>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</si>
  <si>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</si>
  <si>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</si>
  <si>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</si>
  <si>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</si>
  <si>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</si>
  <si>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</si>
  <si>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</si>
  <si>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</si>
  <si>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</si>
  <si>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</si>
  <si>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</si>
  <si>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</si>
  <si>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</si>
  <si>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</si>
  <si>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</si>
  <si>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</si>
  <si>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</si>
  <si>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</si>
  <si>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</si>
  <si>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</si>
  <si>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</si>
  <si>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</si>
  <si>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</si>
  <si>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</si>
  <si>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</si>
  <si>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</si>
  <si>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</si>
  <si>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</si>
  <si>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</si>
  <si>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</si>
  <si>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</si>
  <si>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</si>
  <si>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</si>
  <si>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</si>
  <si>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</si>
  <si>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</si>
  <si>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</si>
  <si>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</si>
  <si>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</si>
  <si>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</si>
  <si>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</si>
  <si>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</si>
  <si>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</si>
  <si>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</si>
  <si>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</si>
  <si>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</si>
  <si>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</si>
  <si>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</si>
  <si>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</si>
  <si>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</si>
  <si>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</si>
  <si>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</si>
  <si>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</si>
  <si>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</si>
  <si>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</si>
  <si>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</si>
  <si>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</si>
  <si>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</si>
  <si>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</si>
  <si>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</si>
  <si>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</si>
  <si>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</si>
  <si>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</si>
  <si>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</si>
  <si>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</si>
  <si>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</si>
  <si>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</si>
  <si>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</si>
  <si>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</si>
  <si>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</si>
  <si>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</si>
  <si>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</si>
  <si>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</si>
  <si>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</si>
  <si>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</si>
  <si>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</si>
  <si>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</si>
  <si>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</si>
  <si>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</si>
  <si>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</si>
  <si>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</si>
  <si>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</si>
  <si>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</si>
  <si>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</si>
  <si>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</si>
  <si>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</si>
  <si>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</si>
  <si>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</si>
  <si>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</si>
  <si>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</si>
  <si>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</si>
  <si>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</si>
  <si>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</si>
  <si>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</si>
  <si>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</si>
  <si>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</si>
  <si>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</si>
  <si>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</si>
  <si>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</si>
  <si>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</si>
  <si>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</si>
  <si>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</si>
  <si>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</si>
  <si>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</si>
  <si>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</si>
  <si>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</si>
  <si>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</si>
  <si>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</si>
  <si>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</si>
  <si>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</si>
  <si>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</si>
  <si>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</si>
  <si>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</si>
  <si>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</si>
  <si>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</si>
  <si>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</si>
  <si>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</si>
  <si>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</si>
  <si>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</si>
  <si>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</si>
  <si>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</si>
  <si>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</si>
  <si>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</si>
  <si>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</si>
  <si>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</si>
  <si>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</si>
  <si>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</si>
  <si>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</si>
  <si>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</si>
  <si>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</si>
  <si>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</si>
  <si>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</si>
  <si>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</si>
  <si>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</si>
  <si>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</si>
  <si>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</si>
  <si>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</si>
  <si>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</si>
  <si>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</si>
  <si>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</si>
  <si>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</si>
  <si>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</si>
  <si>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</si>
  <si>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</si>
  <si>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</si>
  <si>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</si>
  <si>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</si>
  <si>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</si>
  <si>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</si>
  <si>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</si>
  <si>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</si>
  <si>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</si>
  <si>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</si>
  <si>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</si>
  <si>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</si>
  <si>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</si>
  <si>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</si>
  <si>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</si>
  <si>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</si>
  <si>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</si>
  <si>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</si>
  <si>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</si>
  <si>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</si>
  <si>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</si>
  <si>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</si>
  <si>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</si>
  <si>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</si>
  <si>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</si>
  <si>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</si>
  <si>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</si>
  <si>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</si>
  <si>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</si>
  <si>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</si>
  <si>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</si>
  <si>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</si>
  <si>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</si>
  <si>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</si>
  <si>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</si>
  <si>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</si>
  <si>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</si>
  <si>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</si>
  <si>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</si>
  <si>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</si>
  <si>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</si>
  <si>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</si>
  <si>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</si>
  <si>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</si>
  <si>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</si>
  <si>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</si>
  <si>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</si>
  <si>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</si>
  <si>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</si>
  <si>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</si>
  <si>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</si>
  <si>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</si>
  <si>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</si>
  <si>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</si>
  <si>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</si>
  <si>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</si>
  <si>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</si>
  <si>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</si>
  <si>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</si>
  <si>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</si>
  <si>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</si>
  <si>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</si>
  <si>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</si>
  <si>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</si>
  <si>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</si>
  <si>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</si>
  <si>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</si>
  <si>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</si>
  <si>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</si>
  <si>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</si>
  <si>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</si>
  <si>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</si>
  <si>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</si>
  <si>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</si>
  <si>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</si>
  <si>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</si>
  <si>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</si>
  <si>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</si>
  <si>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</si>
  <si>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</si>
  <si>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</si>
  <si>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</si>
  <si>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</si>
  <si>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</si>
  <si>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</si>
  <si>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</si>
  <si>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</si>
  <si>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</si>
  <si>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</si>
  <si>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</si>
  <si>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</si>
  <si>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</si>
  <si>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</si>
  <si>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</si>
  <si>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</si>
  <si>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</si>
  <si>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</si>
  <si>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</si>
  <si>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</si>
  <si>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</si>
  <si>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</si>
  <si>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</si>
  <si>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</si>
  <si>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</si>
  <si>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</si>
  <si>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</si>
  <si>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</si>
  <si>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</si>
  <si>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</si>
  <si>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</si>
  <si>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</si>
  <si>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</si>
  <si>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</si>
  <si>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</si>
  <si>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</si>
  <si>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</si>
  <si>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</si>
  <si>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</si>
  <si>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</si>
  <si>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</si>
  <si>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</si>
  <si>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</si>
  <si>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</si>
  <si>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</si>
  <si>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</si>
  <si>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</si>
  <si>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</si>
  <si>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</si>
  <si>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</si>
  <si>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</si>
  <si>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</si>
  <si>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</si>
  <si>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</si>
  <si>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</si>
  <si>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</si>
  <si>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</si>
  <si>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</si>
  <si>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</si>
  <si>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</si>
  <si>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</si>
  <si>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</si>
  <si>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</si>
  <si>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</si>
  <si>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</si>
  <si>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</si>
  <si>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</si>
  <si>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</si>
  <si>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</si>
  <si>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</si>
  <si>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</si>
  <si>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</si>
  <si>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</si>
  <si>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</si>
  <si>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</si>
  <si>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</si>
  <si>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</si>
  <si>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</si>
  <si>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</si>
  <si>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</si>
  <si>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</si>
  <si>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</si>
  <si>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</si>
  <si>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</si>
  <si>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</si>
  <si>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</si>
  <si>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</si>
  <si>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</si>
  <si>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</si>
  <si>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</si>
  <si>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</si>
  <si>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</si>
  <si>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</si>
  <si>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</si>
  <si>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</si>
  <si>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</si>
  <si>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</si>
  <si>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</si>
  <si>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</si>
  <si>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</si>
  <si>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</si>
  <si>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</si>
  <si>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</si>
  <si>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</si>
  <si>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</si>
  <si>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</si>
  <si>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</si>
  <si>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</si>
  <si>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</si>
  <si>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</si>
  <si>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</si>
  <si>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</si>
  <si>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</si>
  <si>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</si>
  <si>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</si>
  <si>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</si>
  <si>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</si>
  <si>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</si>
  <si>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</si>
  <si>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</si>
  <si>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</si>
  <si>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</si>
  <si>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</si>
  <si>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</si>
  <si>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</si>
  <si>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</si>
  <si>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</si>
  <si>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</si>
  <si>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</si>
  <si>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</si>
  <si>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</si>
  <si>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</si>
  <si>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</si>
  <si>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</si>
  <si>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</si>
  <si>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</si>
  <si>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</si>
  <si>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</si>
  <si>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</si>
  <si>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</si>
  <si>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</si>
  <si>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</si>
  <si>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</si>
  <si>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</si>
  <si>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</si>
  <si>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</si>
  <si>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</si>
  <si>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</si>
  <si>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</si>
  <si>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</si>
  <si>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</si>
  <si>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</si>
  <si>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</si>
  <si>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</si>
  <si>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</si>
  <si>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</si>
  <si>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</si>
  <si>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</si>
  <si>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</si>
  <si>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</si>
  <si>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</si>
  <si>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</si>
  <si>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</si>
  <si>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</si>
  <si>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</si>
  <si>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</si>
  <si>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</si>
  <si>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</si>
  <si>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</si>
  <si>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</si>
  <si>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</si>
  <si>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</si>
  <si>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</si>
  <si>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</si>
  <si>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</si>
  <si>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</si>
  <si>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</si>
  <si>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</si>
  <si>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</si>
  <si>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</si>
  <si>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</si>
  <si>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</si>
  <si>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</si>
  <si>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</si>
  <si>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</si>
  <si>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</si>
  <si>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</si>
  <si>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</si>
  <si>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</si>
  <si>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</si>
  <si>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</si>
  <si>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</si>
  <si>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</si>
  <si>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</si>
  <si>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</si>
  <si>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</si>
  <si>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</si>
  <si>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</si>
  <si>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</si>
  <si>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</si>
  <si>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</si>
  <si>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</si>
  <si>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</si>
  <si>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</si>
  <si>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</si>
  <si>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</si>
  <si>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</si>
  <si>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</si>
  <si>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</si>
  <si>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</si>
  <si>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</si>
  <si>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</si>
  <si>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</si>
  <si>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</si>
  <si>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</si>
  <si>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</si>
  <si>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</si>
  <si>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</si>
  <si>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</si>
  <si>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</si>
  <si>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</si>
  <si>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</si>
  <si>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</si>
  <si>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</si>
  <si>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</si>
  <si>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</si>
  <si>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</si>
  <si>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</si>
  <si>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</si>
  <si>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</si>
  <si>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</si>
  <si>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</si>
  <si>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</si>
  <si>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</si>
  <si>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</si>
  <si>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</si>
  <si>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</si>
  <si>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</si>
  <si>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</si>
  <si>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</si>
  <si>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</si>
  <si>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</si>
  <si>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</si>
  <si>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</si>
  <si>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</si>
  <si>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</si>
  <si>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</si>
  <si>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</si>
  <si>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</si>
  <si>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</si>
  <si>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</si>
  <si>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</si>
  <si>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</si>
  <si>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</si>
  <si>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</si>
  <si>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</si>
  <si>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</si>
  <si>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</si>
  <si>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</si>
  <si>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</si>
  <si>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</si>
  <si>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</si>
  <si>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</si>
  <si>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</si>
  <si>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</si>
  <si>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</si>
  <si>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</si>
  <si>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</si>
  <si>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</si>
  <si>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</si>
  <si>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</si>
  <si>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</si>
  <si>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</si>
  <si>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</si>
  <si>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</si>
  <si>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</si>
  <si>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</si>
  <si>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</si>
  <si>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</si>
  <si>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</si>
  <si>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</si>
  <si>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</si>
  <si>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</si>
  <si>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</si>
  <si>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</si>
  <si>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</si>
  <si>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</si>
  <si>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</si>
  <si>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</si>
  <si>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</si>
  <si>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</si>
  <si>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</si>
  <si>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</si>
  <si>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</si>
  <si>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</si>
  <si>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</si>
  <si>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</si>
  <si>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</si>
  <si>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</si>
  <si>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</si>
  <si>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</si>
  <si>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</si>
  <si>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</si>
  <si>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</si>
  <si>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</si>
  <si>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</si>
  <si>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</si>
  <si>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</si>
  <si>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</si>
  <si>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</si>
  <si>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</si>
  <si>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</si>
  <si>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</si>
  <si>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</si>
  <si>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</si>
  <si>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</si>
  <si>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</si>
  <si>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</si>
  <si>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</si>
  <si>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</si>
  <si>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</si>
  <si>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</si>
  <si>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</si>
  <si>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</si>
  <si>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</si>
  <si>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</si>
  <si>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</si>
  <si>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</si>
  <si>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</si>
  <si>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</si>
  <si>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</si>
  <si>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</si>
  <si>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</si>
  <si>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</si>
  <si>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</si>
  <si>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</si>
  <si>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</si>
  <si>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</si>
  <si>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</si>
  <si>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</si>
  <si>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</si>
  <si>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</si>
  <si>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</si>
  <si>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</si>
  <si>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</si>
  <si>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</si>
  <si>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</si>
  <si>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</si>
  <si>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</si>
  <si>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</si>
  <si>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</si>
  <si>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</si>
  <si>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</si>
  <si>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</si>
  <si>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</si>
  <si>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</si>
  <si>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</si>
  <si>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</si>
  <si>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</si>
  <si>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</si>
  <si>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</si>
  <si>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</si>
  <si>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</si>
  <si>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</si>
  <si>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</si>
  <si>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</si>
  <si>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</si>
  <si>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</si>
  <si>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</si>
  <si>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</si>
  <si>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</si>
  <si>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</si>
  <si>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</si>
  <si>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</si>
  <si>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</si>
  <si>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</si>
  <si>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</si>
  <si>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</si>
  <si>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</si>
  <si>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</si>
  <si>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</si>
  <si>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</si>
  <si>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</si>
  <si>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</si>
  <si>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</si>
  <si>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</si>
  <si>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</si>
  <si>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</si>
  <si>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</si>
  <si>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</si>
  <si>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</si>
  <si>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</si>
  <si>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</si>
  <si>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</si>
  <si>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</si>
  <si>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</si>
  <si>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</si>
  <si>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</si>
  <si>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</si>
  <si>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</si>
  <si>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</si>
  <si>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</si>
  <si>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</si>
  <si>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</si>
  <si>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</si>
  <si>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</si>
  <si>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</si>
  <si>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</si>
  <si>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</si>
  <si>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</si>
  <si>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</si>
  <si>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</si>
  <si>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</si>
  <si>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</si>
  <si>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</si>
  <si>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</si>
  <si>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</si>
  <si>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</si>
  <si>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</si>
  <si>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</si>
  <si>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</si>
  <si>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</si>
  <si>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</si>
  <si>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</si>
  <si>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</si>
  <si>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</si>
  <si>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</si>
  <si>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</si>
  <si>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</si>
  <si>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</si>
  <si>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</si>
  <si>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</si>
  <si>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</si>
  <si>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</si>
  <si>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</si>
  <si>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</si>
  <si>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</si>
  <si>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</si>
  <si>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</si>
  <si>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</si>
  <si>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</si>
  <si>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</si>
  <si>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</si>
  <si>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</si>
  <si>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</si>
  <si>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</si>
  <si>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</si>
  <si>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</si>
  <si>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</si>
  <si>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</si>
  <si>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</si>
  <si>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</si>
  <si>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</si>
  <si>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</si>
  <si>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</si>
  <si>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</si>
  <si>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</si>
  <si>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</si>
  <si>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</si>
  <si>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</si>
  <si>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</si>
  <si>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</si>
  <si>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</si>
  <si>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</si>
  <si>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</si>
  <si>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</si>
  <si>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</si>
  <si>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</si>
  <si>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</si>
  <si>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</si>
  <si>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</si>
  <si>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</si>
  <si>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</si>
  <si>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</si>
  <si>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</si>
  <si>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</si>
  <si>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</si>
  <si>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</si>
  <si>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</si>
  <si>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</si>
  <si>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</si>
  <si>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</si>
  <si>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</si>
  <si>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</si>
  <si>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</si>
  <si>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</si>
  <si>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</si>
  <si>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</si>
  <si>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</si>
  <si>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</si>
  <si>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</si>
  <si>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</si>
  <si>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</si>
  <si>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</si>
  <si>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</si>
  <si>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</si>
  <si>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</si>
  <si>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</si>
  <si>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</si>
  <si>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</si>
  <si>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</si>
  <si>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</si>
  <si>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</si>
  <si>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</si>
  <si>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</si>
  <si>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</si>
  <si>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</si>
  <si>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</si>
  <si>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</si>
  <si>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</si>
  <si>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</si>
  <si>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</si>
  <si>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</si>
  <si>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</si>
  <si>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</si>
  <si>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</si>
  <si>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</si>
  <si>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</si>
  <si>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</si>
  <si>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</si>
  <si>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</si>
  <si>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</si>
  <si>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</si>
  <si>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</si>
  <si>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</si>
  <si>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</si>
  <si>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</si>
  <si>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</si>
  <si>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</si>
  <si>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</si>
  <si>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</si>
  <si>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</si>
  <si>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</si>
  <si>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</si>
  <si>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</si>
  <si>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</si>
  <si>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</si>
  <si>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</si>
  <si>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</si>
  <si>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</si>
  <si>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</si>
  <si>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</si>
  <si>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</si>
  <si>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</si>
  <si>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</si>
  <si>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</si>
  <si>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</si>
  <si>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</si>
  <si>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</si>
  <si>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</si>
  <si>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</si>
  <si>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</si>
  <si>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</si>
  <si>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</si>
  <si>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</si>
  <si>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</si>
  <si>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</si>
  <si>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</si>
  <si>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</si>
  <si>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</si>
  <si>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</si>
  <si>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</si>
  <si>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</si>
  <si>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</si>
  <si>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</si>
  <si>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</si>
  <si>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</si>
  <si>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</si>
  <si>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</si>
  <si>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</si>
  <si>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</si>
  <si>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</si>
  <si>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</si>
  <si>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</si>
  <si>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</si>
  <si>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</si>
  <si>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</si>
  <si>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</si>
  <si>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</si>
  <si>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</si>
  <si>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</si>
  <si>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</si>
  <si>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</si>
  <si>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</si>
  <si>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</si>
  <si>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</si>
  <si>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</si>
  <si>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</si>
  <si>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</si>
  <si>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</si>
  <si>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</si>
  <si>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</si>
  <si>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</si>
  <si>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</si>
  <si>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</si>
  <si>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</si>
  <si>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</si>
  <si>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</si>
  <si>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</si>
  <si>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</si>
  <si>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</si>
  <si>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</si>
  <si>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</si>
  <si>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</si>
  <si>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</si>
  <si>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</si>
  <si>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</si>
  <si>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</si>
  <si>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</si>
  <si>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</si>
  <si>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</si>
  <si>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</si>
  <si>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</si>
  <si>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</si>
  <si>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</si>
  <si>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</si>
  <si>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</si>
  <si>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</si>
  <si>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</si>
  <si>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</si>
  <si>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</si>
  <si>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</si>
  <si>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</si>
  <si>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</si>
  <si>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</si>
  <si>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</si>
  <si>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</si>
  <si>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</si>
  <si>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</si>
  <si>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</si>
  <si>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</si>
  <si>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</si>
  <si>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</si>
  <si>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</si>
  <si>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</si>
  <si>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</si>
  <si>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</si>
  <si>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</si>
  <si>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</si>
  <si>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</si>
  <si>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</si>
  <si>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</si>
  <si>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</si>
  <si>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</si>
  <si>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</si>
  <si>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</si>
  <si>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</si>
  <si>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</si>
  <si>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</si>
  <si>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</si>
  <si>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</si>
  <si>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</si>
  <si>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</si>
  <si>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</si>
  <si>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</si>
  <si>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</si>
  <si>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</si>
  <si>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</si>
  <si>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</si>
  <si>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</si>
  <si>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</si>
  <si>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</si>
  <si>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</si>
  <si>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</si>
  <si>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</si>
  <si>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</si>
  <si>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</si>
  <si>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</si>
  <si>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</si>
  <si>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</si>
  <si>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</si>
  <si>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</si>
  <si>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</si>
  <si>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</si>
  <si>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</si>
  <si>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</si>
  <si>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</si>
  <si>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</si>
  <si>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</si>
  <si>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</si>
  <si>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</si>
  <si>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</si>
  <si>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</si>
  <si>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</si>
  <si>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</si>
  <si>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</si>
  <si>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</si>
  <si>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</si>
  <si>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</si>
  <si>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</si>
  <si>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</si>
  <si>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</si>
  <si>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</si>
  <si>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</si>
  <si>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</si>
  <si>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</si>
  <si>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</si>
  <si>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</si>
  <si>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</si>
  <si>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</si>
  <si>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</si>
  <si>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</si>
  <si>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</si>
  <si>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</si>
  <si>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</si>
  <si>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</si>
  <si>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</si>
  <si>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</si>
  <si>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</si>
  <si>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</si>
  <si>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</si>
  <si>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</si>
  <si>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</si>
  <si>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</si>
  <si>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</si>
  <si>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</si>
  <si>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</si>
  <si>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</si>
  <si>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</si>
  <si>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</si>
  <si>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</si>
  <si>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</si>
  <si>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</si>
  <si>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</si>
  <si>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</si>
  <si>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</si>
  <si>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</si>
  <si>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</si>
  <si>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</si>
  <si>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</si>
  <si>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</si>
  <si>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</si>
  <si>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</si>
  <si>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</si>
  <si>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</si>
  <si>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</si>
  <si>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</si>
  <si>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</si>
  <si>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</si>
  <si>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</si>
  <si>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</si>
  <si>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</si>
  <si>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</si>
  <si>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</si>
  <si>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</si>
  <si>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</si>
  <si>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</si>
  <si>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</si>
  <si>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</si>
  <si>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</si>
  <si>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</si>
  <si>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</si>
  <si>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</si>
  <si>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</si>
  <si>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</si>
  <si>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</si>
  <si>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</si>
  <si>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</si>
  <si>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</si>
  <si>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</si>
  <si>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</si>
  <si>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</si>
  <si>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</si>
  <si>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</si>
  <si>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</si>
  <si>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</si>
  <si>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</si>
  <si>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</si>
  <si>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</si>
  <si>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</si>
  <si>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</si>
  <si>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</si>
  <si>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</si>
  <si>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</si>
  <si>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</si>
  <si>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</si>
  <si>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</si>
  <si>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</si>
  <si>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</si>
  <si>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</si>
  <si>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</si>
  <si>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</si>
  <si>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</si>
  <si>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</si>
  <si>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</si>
  <si>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</si>
  <si>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</si>
  <si>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</si>
  <si>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</si>
  <si>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</si>
  <si>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</si>
  <si>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</si>
  <si>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</si>
  <si>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</si>
  <si>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</si>
  <si>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</si>
  <si>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</si>
  <si>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</si>
  <si>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</si>
  <si>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</si>
  <si>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</si>
  <si>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</si>
  <si>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</si>
  <si>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</si>
  <si>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</si>
  <si>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</si>
  <si>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</si>
  <si>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</si>
  <si>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</si>
  <si>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</si>
  <si>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</si>
  <si>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</si>
  <si>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</si>
  <si>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</si>
  <si>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</si>
  <si>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</si>
  <si>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</si>
  <si>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</si>
  <si>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</si>
  <si>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</si>
  <si>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</si>
  <si>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</si>
  <si>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</si>
  <si>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</si>
  <si>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</si>
  <si>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</si>
  <si>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</si>
  <si>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</si>
  <si>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</si>
  <si>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</si>
  <si>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</si>
  <si>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</si>
  <si>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</si>
  <si>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</si>
  <si>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</si>
  <si>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</si>
  <si>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</si>
  <si>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</si>
  <si>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</si>
  <si>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</si>
  <si>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</si>
  <si>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</si>
  <si>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</si>
  <si>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</si>
  <si>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</si>
  <si>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</si>
  <si>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</si>
  <si>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</si>
  <si>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</si>
  <si>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</si>
  <si>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</si>
  <si>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</si>
  <si>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</si>
  <si>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</si>
  <si>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</si>
  <si>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</si>
  <si>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</si>
  <si>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</si>
  <si>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</si>
  <si>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</si>
  <si>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</si>
  <si>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</si>
  <si>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</si>
  <si>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</si>
  <si>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</si>
  <si>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</si>
  <si>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</si>
  <si>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</si>
  <si>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</si>
  <si>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</si>
  <si>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</si>
  <si>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</si>
  <si>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</si>
  <si>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</si>
  <si>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</si>
  <si>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</si>
  <si>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</si>
  <si>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</si>
  <si>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</si>
  <si>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</si>
  <si>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</si>
  <si>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</si>
  <si>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</si>
  <si>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</si>
  <si>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</si>
  <si>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</si>
  <si>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</si>
  <si>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</si>
  <si>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</si>
  <si>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</si>
  <si>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</si>
  <si>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</si>
  <si>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</si>
  <si>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</si>
  <si>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</si>
  <si>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</si>
  <si>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</si>
  <si>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</si>
  <si>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</si>
  <si>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</si>
  <si>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</si>
  <si>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</si>
  <si>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</si>
  <si>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</si>
  <si>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</si>
  <si>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</si>
  <si>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</si>
  <si>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</si>
  <si>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</si>
  <si>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</si>
  <si>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</si>
  <si>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</si>
  <si>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</si>
  <si>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</si>
  <si>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</si>
  <si>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</si>
  <si>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</si>
  <si>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</si>
  <si>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</si>
  <si>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</si>
  <si>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</si>
  <si>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</si>
  <si>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</si>
  <si>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</si>
  <si>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</si>
  <si>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</si>
  <si>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</si>
  <si>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</si>
  <si>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</si>
  <si>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</si>
  <si>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</si>
  <si>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</si>
  <si>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</si>
  <si>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</si>
  <si>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</si>
  <si>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</si>
  <si>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</si>
  <si>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</si>
  <si>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</si>
  <si>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</si>
  <si>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</si>
  <si>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</si>
  <si>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</si>
  <si>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</si>
  <si>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</si>
  <si>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</si>
  <si>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</si>
  <si>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</si>
  <si>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</si>
  <si>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</si>
  <si>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</si>
  <si>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</si>
  <si>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</si>
  <si>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</si>
  <si>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</si>
  <si>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</si>
  <si>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</si>
  <si>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</si>
  <si>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</si>
  <si>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</si>
  <si>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</si>
  <si>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</si>
  <si>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</si>
  <si>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</si>
  <si>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</si>
  <si>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</si>
  <si>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</si>
  <si>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</si>
  <si>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</si>
  <si>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</si>
  <si>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</si>
  <si>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</si>
  <si>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</si>
  <si>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</si>
  <si>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</si>
  <si>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</si>
  <si>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</si>
  <si>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</si>
  <si>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</si>
  <si>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</si>
  <si>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</si>
  <si>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</si>
  <si>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</si>
  <si>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</si>
  <si>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</si>
  <si>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</si>
  <si>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</si>
  <si>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</si>
  <si>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</si>
  <si>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</si>
  <si>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</si>
  <si>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</si>
  <si>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</si>
  <si>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</si>
  <si>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</si>
  <si>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</si>
  <si>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</si>
  <si>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</si>
  <si>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</si>
  <si>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</si>
  <si>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</si>
  <si>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</si>
  <si>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</si>
  <si>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</si>
  <si>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</si>
  <si>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</si>
  <si>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</si>
  <si>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</si>
  <si>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</si>
  <si>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</si>
  <si>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</si>
  <si>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</si>
  <si>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</si>
  <si>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</si>
  <si>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</si>
  <si>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</si>
  <si>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</si>
  <si>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</si>
  <si>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</si>
  <si>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</si>
  <si>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</si>
  <si>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</si>
  <si>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</si>
  <si>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</si>
  <si>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</si>
  <si>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</si>
  <si>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</si>
  <si>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</si>
  <si>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</si>
  <si>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</si>
  <si>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</si>
  <si>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</si>
  <si>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</si>
  <si>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</si>
  <si>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</si>
  <si>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</si>
  <si>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</si>
  <si>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</si>
  <si>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</si>
  <si>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</si>
  <si>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</si>
  <si>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</si>
  <si>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</si>
  <si>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</si>
  <si>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</si>
  <si>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</si>
  <si>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</si>
  <si>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</si>
  <si>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</si>
  <si>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</si>
  <si>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</si>
  <si>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</si>
  <si>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</si>
  <si>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</si>
  <si>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</si>
  <si>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</si>
  <si>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</si>
  <si>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</si>
  <si>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</si>
  <si>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</si>
  <si>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</si>
  <si>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</si>
  <si>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</si>
  <si>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</si>
  <si>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</si>
  <si>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</si>
  <si>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</si>
  <si>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</si>
  <si>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</si>
  <si>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</si>
  <si>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</si>
  <si>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</si>
  <si>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</si>
  <si>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</si>
  <si>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</si>
  <si>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</si>
  <si>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</si>
  <si>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</si>
  <si>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</si>
  <si>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</si>
  <si>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</si>
  <si>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</si>
  <si>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</si>
  <si>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</si>
  <si>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</si>
  <si>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</si>
  <si>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</si>
  <si>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</si>
  <si>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</si>
  <si>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</si>
  <si>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</si>
  <si>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</si>
  <si>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</si>
  <si>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</si>
  <si>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</si>
  <si>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</si>
  <si>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</si>
  <si>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</si>
  <si>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</si>
  <si>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</si>
  <si>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</si>
  <si>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</si>
  <si>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</si>
  <si>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</si>
  <si>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</si>
  <si>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</si>
  <si>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</si>
  <si>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</si>
  <si>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</si>
  <si>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</si>
  <si>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</si>
  <si>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</si>
  <si>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</si>
  <si>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</si>
  <si>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</si>
  <si>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</si>
  <si>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</si>
  <si>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</si>
  <si>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</si>
  <si>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</si>
  <si>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</si>
  <si>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</si>
  <si>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</si>
  <si>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</si>
  <si>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</si>
  <si>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</si>
  <si>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</si>
  <si>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</si>
  <si>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</si>
  <si>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</si>
  <si>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</si>
  <si>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</si>
  <si>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</si>
  <si>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</si>
  <si>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</si>
  <si>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</si>
  <si>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</si>
  <si>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</si>
  <si>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</si>
  <si>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</si>
  <si>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</si>
  <si>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</si>
  <si>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</si>
  <si>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</si>
  <si>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</si>
  <si>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</si>
  <si>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</si>
  <si>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</si>
  <si>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</si>
  <si>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</si>
  <si>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</si>
  <si>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</si>
  <si>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</si>
  <si>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</si>
  <si>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</si>
  <si>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</si>
  <si>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</si>
  <si>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</si>
  <si>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</si>
  <si>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</si>
  <si>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</si>
  <si>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</si>
  <si>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</si>
  <si>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</si>
  <si>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</si>
  <si>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</si>
  <si>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</si>
  <si>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</si>
  <si>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</si>
  <si>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</si>
  <si>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</si>
  <si>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</si>
  <si>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</si>
  <si>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</si>
  <si>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</si>
  <si>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</si>
  <si>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</si>
  <si>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</si>
  <si>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</si>
  <si>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</si>
  <si>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</si>
  <si>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</si>
  <si>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</si>
  <si>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</si>
  <si>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</si>
  <si>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</si>
  <si>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</si>
  <si>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</si>
  <si>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</si>
  <si>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</si>
  <si>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</si>
  <si>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</si>
  <si>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</si>
  <si>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</si>
  <si>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</si>
  <si>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</si>
  <si>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</si>
  <si>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</si>
  <si>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</si>
  <si>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</si>
  <si>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</si>
  <si>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</si>
  <si>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</si>
  <si>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</si>
  <si>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</si>
  <si>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</si>
  <si>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</si>
  <si>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</si>
  <si>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</si>
  <si>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</si>
  <si>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</si>
  <si>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</si>
  <si>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</si>
  <si>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</si>
  <si>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</si>
  <si>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</si>
  <si>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</si>
  <si>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</si>
  <si>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</si>
  <si>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</si>
  <si>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</si>
  <si>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</si>
  <si>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</si>
  <si>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</si>
  <si>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</si>
  <si>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</si>
  <si>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</si>
  <si>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</si>
  <si>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</si>
  <si>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</si>
  <si>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</si>
  <si>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</si>
  <si>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</si>
  <si>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</si>
  <si>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</si>
  <si>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</si>
  <si>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</si>
  <si>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</si>
  <si>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</si>
  <si>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</si>
  <si>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</si>
  <si>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</si>
  <si>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</si>
  <si>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</si>
  <si>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</si>
  <si>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</si>
  <si>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</si>
  <si>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</si>
  <si>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</si>
  <si>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</si>
  <si>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</si>
  <si>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</si>
  <si>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</si>
  <si>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</si>
  <si>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</si>
  <si>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</si>
  <si>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</si>
  <si>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</si>
  <si>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</si>
  <si>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</si>
  <si>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</si>
  <si>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</si>
  <si>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</si>
  <si>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</si>
  <si>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</si>
  <si>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</si>
  <si>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</si>
  <si>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</si>
  <si>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</si>
  <si>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</si>
  <si>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</si>
  <si>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</si>
  <si>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</si>
  <si>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</si>
  <si>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</si>
  <si>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</si>
  <si>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</si>
  <si>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</si>
  <si>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</si>
  <si>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</si>
  <si>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</si>
  <si>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</si>
  <si>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</si>
  <si>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</si>
  <si>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</si>
  <si>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</si>
  <si>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</si>
  <si>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</si>
  <si>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</si>
  <si>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</si>
  <si>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</si>
  <si>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</si>
  <si>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</si>
  <si>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</si>
  <si>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</si>
  <si>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</si>
  <si>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</si>
  <si>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</si>
  <si>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</si>
  <si>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</si>
  <si>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</si>
  <si>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</si>
  <si>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</si>
  <si>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</si>
  <si>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</si>
  <si>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</si>
  <si>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</si>
  <si>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</si>
  <si>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</si>
  <si>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</si>
  <si>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</si>
  <si>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</si>
  <si>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</si>
  <si>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</si>
  <si>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</si>
  <si>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</si>
  <si>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</si>
  <si>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</si>
  <si>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</si>
  <si>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</si>
  <si>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</si>
  <si>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</si>
  <si>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</si>
  <si>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</si>
  <si>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</si>
  <si>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</si>
  <si>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</si>
  <si>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</si>
  <si>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</si>
  <si>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</si>
  <si>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</si>
  <si>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</si>
  <si>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</si>
  <si>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</si>
  <si>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</si>
  <si>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</si>
  <si>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</si>
  <si>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</si>
  <si>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</si>
  <si>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</si>
  <si>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</si>
  <si>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</si>
  <si>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</si>
  <si>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</si>
  <si>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</si>
  <si>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</si>
  <si>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</si>
  <si>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</si>
  <si>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</si>
  <si>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</si>
  <si>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</si>
  <si>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</si>
  <si>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</si>
  <si>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</si>
  <si>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</si>
  <si>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</si>
  <si>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</si>
  <si>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</si>
  <si>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</si>
  <si>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</si>
  <si>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</si>
  <si>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</si>
  <si>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</si>
  <si>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</si>
  <si>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</si>
  <si>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</si>
  <si>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</si>
  <si>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</si>
  <si>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</si>
  <si>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</si>
  <si>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</si>
  <si>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</si>
  <si>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</si>
  <si>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</si>
  <si>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</si>
  <si>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</si>
  <si>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</si>
  <si>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</si>
  <si>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</si>
  <si>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</si>
  <si>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</si>
  <si>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</si>
  <si>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</si>
  <si>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</si>
  <si>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</si>
  <si>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</si>
  <si>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</si>
  <si>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</si>
  <si>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</si>
  <si>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</si>
  <si>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</si>
  <si>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</si>
  <si>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</si>
  <si>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</si>
  <si>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</si>
  <si>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</si>
  <si>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</si>
  <si>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</si>
  <si>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</si>
  <si>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</si>
  <si>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</si>
  <si>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</si>
  <si>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</si>
  <si>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</si>
  <si>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</si>
  <si>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</si>
  <si>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</si>
  <si>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</si>
  <si>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</si>
  <si>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</si>
  <si>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</si>
  <si>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</si>
  <si>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</si>
  <si>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</si>
  <si>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</si>
  <si>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</si>
  <si>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</si>
  <si>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</si>
  <si>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</si>
  <si>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</si>
  <si>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</si>
  <si>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</si>
  <si>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</si>
  <si>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</si>
  <si>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</si>
  <si>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</si>
  <si>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</si>
  <si>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</si>
  <si>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</si>
  <si>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</si>
  <si>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</si>
  <si>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</si>
  <si>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</si>
  <si>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</si>
  <si>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</si>
  <si>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</si>
  <si>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</si>
  <si>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</si>
  <si>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</si>
  <si>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</si>
  <si>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</si>
  <si>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</si>
  <si>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</si>
  <si>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</si>
  <si>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</si>
  <si>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</si>
  <si>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</si>
  <si>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</si>
  <si>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</si>
  <si>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</si>
  <si>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</si>
  <si>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</si>
  <si>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</si>
  <si>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</si>
  <si>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</si>
  <si>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</si>
  <si>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</si>
  <si>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</si>
  <si>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</si>
  <si>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</si>
  <si>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</si>
  <si>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</si>
  <si>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</si>
  <si>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</si>
  <si>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</si>
  <si>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</si>
  <si>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</si>
  <si>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</si>
  <si>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</si>
  <si>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</si>
  <si>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</si>
  <si>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</si>
  <si>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</si>
  <si>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</si>
  <si>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</si>
  <si>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</si>
  <si>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</si>
  <si>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</si>
  <si>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</si>
  <si>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</si>
  <si>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</si>
  <si>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</si>
  <si>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</si>
  <si>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</si>
  <si>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</si>
  <si>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</si>
  <si>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</si>
  <si>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</si>
  <si>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</si>
  <si>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</si>
  <si>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</si>
  <si>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</si>
  <si>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</si>
  <si>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</si>
  <si>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</si>
  <si>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</si>
  <si>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</si>
  <si>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</si>
  <si>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</si>
  <si>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</si>
  <si>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</si>
  <si>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</si>
  <si>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</si>
  <si>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</si>
  <si>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</si>
  <si>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</si>
  <si>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</si>
  <si>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</si>
  <si>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</si>
  <si>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</si>
  <si>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</si>
  <si>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</si>
  <si>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</si>
  <si>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</si>
  <si>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</si>
  <si>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</si>
  <si>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</si>
  <si>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</si>
  <si>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</si>
  <si>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</si>
  <si>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</si>
  <si>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</si>
  <si>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</si>
  <si>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</si>
  <si>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</si>
  <si>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</si>
  <si>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</si>
  <si>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</si>
  <si>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</si>
  <si>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</si>
  <si>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</si>
  <si>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</si>
  <si>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</si>
  <si>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</si>
  <si>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</si>
  <si>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</si>
  <si>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</si>
  <si>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</si>
  <si>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</si>
  <si>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</si>
  <si>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</si>
  <si>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</si>
  <si>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</si>
  <si>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</si>
  <si>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</si>
  <si>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</si>
  <si>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</si>
  <si>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</si>
  <si>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</si>
  <si>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</si>
  <si>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</si>
  <si>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</si>
  <si>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</si>
  <si>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</si>
  <si>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</si>
  <si>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</si>
  <si>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</si>
  <si>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</si>
  <si>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</si>
  <si>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</si>
  <si>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</si>
  <si>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</si>
  <si>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</si>
  <si>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</si>
  <si>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</si>
  <si>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</si>
  <si>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</si>
  <si>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</si>
  <si>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</si>
  <si>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</si>
  <si>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</si>
  <si>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</si>
  <si>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</si>
  <si>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</si>
  <si>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</si>
  <si>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</si>
  <si>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</si>
  <si>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</si>
  <si>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</si>
  <si>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</si>
  <si>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</si>
  <si>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</si>
  <si>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</si>
  <si>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</si>
  <si>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</si>
  <si>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</si>
  <si>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</si>
  <si>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</si>
  <si>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</si>
  <si>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</si>
  <si>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</si>
  <si>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</si>
  <si>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</si>
  <si>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</si>
  <si>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</si>
  <si>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</si>
  <si>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</si>
  <si>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</si>
  <si>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</si>
  <si>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</si>
  <si>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</si>
  <si>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</si>
  <si>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</si>
  <si>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</si>
  <si>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</si>
  <si>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</si>
  <si>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</si>
  <si>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</si>
  <si>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</si>
  <si>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</si>
  <si>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</si>
  <si>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</si>
  <si>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</si>
  <si>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</si>
  <si>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</si>
  <si>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</si>
  <si>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</si>
  <si>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</si>
  <si>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</si>
  <si>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</si>
  <si>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</si>
  <si>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</si>
  <si>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</si>
  <si>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</si>
  <si>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</si>
  <si>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</si>
  <si>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</si>
  <si>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</si>
  <si>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</si>
  <si>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</si>
  <si>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</si>
  <si>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</si>
  <si>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</si>
  <si>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</si>
  <si>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</si>
  <si>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</si>
  <si>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</si>
  <si>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</si>
  <si>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</si>
  <si>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</si>
  <si>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</si>
  <si>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</si>
  <si>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</si>
  <si>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</si>
  <si>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</si>
  <si>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</si>
  <si>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</si>
  <si>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</si>
  <si>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</si>
  <si>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</si>
  <si>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</si>
  <si>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</si>
  <si>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</si>
  <si>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</si>
  <si>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</si>
  <si>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</si>
  <si>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</si>
  <si>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</si>
  <si>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</si>
  <si>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</si>
  <si>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</si>
  <si>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</si>
  <si>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</si>
  <si>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</si>
  <si>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</si>
  <si>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</si>
  <si>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</si>
  <si>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</si>
  <si>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</si>
  <si>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</si>
  <si>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</si>
  <si>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</si>
  <si>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</si>
  <si>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</si>
  <si>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</si>
  <si>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</si>
  <si>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</si>
  <si>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</si>
  <si>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</si>
  <si>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</si>
  <si>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</si>
  <si>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</si>
  <si>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</si>
  <si>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</si>
  <si>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</si>
  <si>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</si>
  <si>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</si>
  <si>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</si>
  <si>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</si>
  <si>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</si>
  <si>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</si>
  <si>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</si>
  <si>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</si>
  <si>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</si>
  <si>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</si>
  <si>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</si>
  <si>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</si>
  <si>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</si>
  <si>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</si>
  <si>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</si>
  <si>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</si>
  <si>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</si>
  <si>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</si>
  <si>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</si>
  <si>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</si>
  <si>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</si>
  <si>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</si>
  <si>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</si>
  <si>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</si>
  <si>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</si>
  <si>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</si>
  <si>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</si>
  <si>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</si>
  <si>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</si>
  <si>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</si>
  <si>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</si>
  <si>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</si>
  <si>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</si>
  <si>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</si>
  <si>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</si>
  <si>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</si>
  <si>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</si>
  <si>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</si>
  <si>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</si>
  <si>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</si>
  <si>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</si>
  <si>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</si>
  <si>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</si>
  <si>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</si>
  <si>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</si>
  <si>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</si>
  <si>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</si>
  <si>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</si>
  <si>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</si>
  <si>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</si>
  <si>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</si>
  <si>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</si>
  <si>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</si>
  <si>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</si>
  <si>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</si>
  <si>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</si>
  <si>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</si>
  <si>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</si>
  <si>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</si>
  <si>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</si>
  <si>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</si>
  <si>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</si>
  <si>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</si>
  <si>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</si>
  <si>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</si>
  <si>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</si>
  <si>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</si>
  <si>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</si>
  <si>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</si>
  <si>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</si>
  <si>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</si>
  <si>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</si>
  <si>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</si>
  <si>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</si>
  <si>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</si>
  <si>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</si>
  <si>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</si>
  <si>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</si>
  <si>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</si>
  <si>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</si>
  <si>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</si>
  <si>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</si>
  <si>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</si>
  <si>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</si>
  <si>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</si>
  <si>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</si>
  <si>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</si>
  <si>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</si>
  <si>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</si>
  <si>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</si>
  <si>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</si>
  <si>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</si>
  <si>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</si>
  <si>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</si>
  <si>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</si>
  <si>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</si>
  <si>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</si>
  <si>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</si>
  <si>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</si>
  <si>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</si>
  <si>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</si>
  <si>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</si>
  <si>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</si>
  <si>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</si>
  <si>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</si>
  <si>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</si>
  <si>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</si>
  <si>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</si>
  <si>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</si>
  <si>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</si>
  <si>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</si>
  <si>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</si>
  <si>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</si>
  <si>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</si>
  <si>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</si>
  <si>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</si>
  <si>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</si>
  <si>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</si>
  <si>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</si>
  <si>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</si>
  <si>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</si>
  <si>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</si>
  <si>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</si>
  <si>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</si>
  <si>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</si>
  <si>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</si>
  <si>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</si>
  <si>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</si>
  <si>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</si>
  <si>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</si>
  <si>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</si>
  <si>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</si>
  <si>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</si>
  <si>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</si>
  <si>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</si>
  <si>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</si>
  <si>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</si>
  <si>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</si>
  <si>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</si>
  <si>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</si>
  <si>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</si>
  <si>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</si>
  <si>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</si>
  <si>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</si>
  <si>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</si>
  <si>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</si>
  <si>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</si>
  <si>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</si>
  <si>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</si>
  <si>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</si>
  <si>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</si>
  <si>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</si>
  <si>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</si>
  <si>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</si>
  <si>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</si>
  <si>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</si>
  <si>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</si>
  <si>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</si>
  <si>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</si>
  <si>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</si>
  <si>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</si>
  <si>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</si>
  <si>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</si>
  <si>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</si>
  <si>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</si>
  <si>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</si>
  <si>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</si>
  <si>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</si>
  <si>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</si>
  <si>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</si>
  <si>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</si>
  <si>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</si>
  <si>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</si>
  <si>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</si>
  <si>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</si>
  <si>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</si>
  <si>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</si>
  <si>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</si>
  <si>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</si>
  <si>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</si>
  <si>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</si>
  <si>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</si>
  <si>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</si>
  <si>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</si>
  <si>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</si>
  <si>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</si>
  <si>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</si>
  <si>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</si>
  <si>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</si>
  <si>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</si>
  <si>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</si>
  <si>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</si>
  <si>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</si>
  <si>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</si>
  <si>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</si>
  <si>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</si>
  <si>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</si>
  <si>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</si>
  <si>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</si>
  <si>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</si>
  <si>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</si>
  <si>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</si>
  <si>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</si>
  <si>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</si>
  <si>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</si>
  <si>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</si>
  <si>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</si>
  <si>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</si>
  <si>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</si>
  <si>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</si>
  <si>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</si>
  <si>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</si>
  <si>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</si>
  <si>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</si>
  <si>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</si>
  <si>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</si>
  <si>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</si>
  <si>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</si>
  <si>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</si>
  <si>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</si>
  <si>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</si>
  <si>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</si>
  <si>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</si>
  <si>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</si>
  <si>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</si>
  <si>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</si>
  <si>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</si>
  <si>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</si>
  <si>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</si>
  <si>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</si>
  <si>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</si>
  <si>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</si>
  <si>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</si>
  <si>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</si>
  <si>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</si>
  <si>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</si>
  <si>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</si>
  <si>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</si>
  <si>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</si>
  <si>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</si>
  <si>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</si>
  <si>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</si>
  <si>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</si>
  <si>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</si>
  <si>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</si>
  <si>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</si>
  <si>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</si>
  <si>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</si>
  <si>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</si>
  <si>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</si>
  <si>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</si>
  <si>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</si>
  <si>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</si>
  <si>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</si>
  <si>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</si>
  <si>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</si>
  <si>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</si>
  <si>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</si>
  <si>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</si>
  <si>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</si>
  <si>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</si>
  <si>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</si>
  <si>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</si>
  <si>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</si>
  <si>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</si>
  <si>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</si>
  <si>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</si>
  <si>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</si>
  <si>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</si>
  <si>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</si>
  <si>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</si>
  <si>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</si>
  <si>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</si>
  <si>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</si>
  <si>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</si>
  <si>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</si>
  <si>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</si>
  <si>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</si>
  <si>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</si>
  <si>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</si>
  <si>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</si>
  <si>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</si>
  <si>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</si>
  <si>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</si>
  <si>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</si>
  <si>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</si>
  <si>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</si>
  <si>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</si>
  <si>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</si>
  <si>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</si>
  <si>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</si>
  <si>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</si>
  <si>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</si>
  <si>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</si>
  <si>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</si>
  <si>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</si>
  <si>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</si>
  <si>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</si>
  <si>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</si>
  <si>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</si>
  <si>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</si>
  <si>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</si>
  <si>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</si>
  <si>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</si>
  <si>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</si>
  <si>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</si>
  <si>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</si>
  <si>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</si>
  <si>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</si>
  <si>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</si>
  <si>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</si>
  <si>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</si>
  <si>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</si>
  <si>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</si>
  <si>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</si>
  <si>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</si>
  <si>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</si>
  <si>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</si>
  <si>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</si>
  <si>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</si>
  <si>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</si>
  <si>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</si>
  <si>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</si>
  <si>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</si>
  <si>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</si>
  <si>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</si>
  <si>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</si>
  <si>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</si>
  <si>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</si>
  <si>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</si>
  <si>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</si>
  <si>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</si>
  <si>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</si>
  <si>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</si>
  <si>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</si>
  <si>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</si>
  <si>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</si>
  <si>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</si>
  <si>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</si>
  <si>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</si>
  <si>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</si>
  <si>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</si>
  <si>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</si>
  <si>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</si>
  <si>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</si>
  <si>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</si>
  <si>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</si>
  <si>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</si>
  <si>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</si>
  <si>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</si>
  <si>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</si>
  <si>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</si>
  <si>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</si>
  <si>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</si>
  <si>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</si>
  <si>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</si>
  <si>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</si>
  <si>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</si>
  <si>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</si>
  <si>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</si>
  <si>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</si>
  <si>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</si>
  <si>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</si>
  <si>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</si>
  <si>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</si>
  <si>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</si>
  <si>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</si>
  <si>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</si>
  <si>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</si>
  <si>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</si>
  <si>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</si>
  <si>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</si>
  <si>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</si>
  <si>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</si>
  <si>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</si>
  <si>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</si>
  <si>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</si>
  <si>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</si>
  <si>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</si>
  <si>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</si>
  <si>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</si>
  <si>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</si>
  <si>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</si>
  <si>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</si>
  <si>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</si>
  <si>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</si>
  <si>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</si>
  <si>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</si>
  <si>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</si>
  <si>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</si>
  <si>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</si>
  <si>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</si>
  <si>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</si>
  <si>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</si>
  <si>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</si>
  <si>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</si>
  <si>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</si>
  <si>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</si>
  <si>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</si>
  <si>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</si>
  <si>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</si>
  <si>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</si>
  <si>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</si>
  <si>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</si>
  <si>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</si>
  <si>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</si>
  <si>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</si>
  <si>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</si>
  <si>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</si>
  <si>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</si>
  <si>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</si>
  <si>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</si>
  <si>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</si>
  <si>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</si>
  <si>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</si>
  <si>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</si>
  <si>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</si>
  <si>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</si>
  <si>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</si>
  <si>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</si>
  <si>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</si>
  <si>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</si>
  <si>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</si>
  <si>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</si>
  <si>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</si>
  <si>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</si>
  <si>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</si>
  <si>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</si>
  <si>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</si>
  <si>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</si>
  <si>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</si>
  <si>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</si>
  <si>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</si>
  <si>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</si>
  <si>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</si>
  <si>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</si>
  <si>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</si>
  <si>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</si>
  <si>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</si>
  <si>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</si>
  <si>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</si>
  <si>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</si>
  <si>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</si>
  <si>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</si>
  <si>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</si>
  <si>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</si>
  <si>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</si>
  <si>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</si>
  <si>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</si>
  <si>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</si>
  <si>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</si>
  <si>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</si>
  <si>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</si>
  <si>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</si>
  <si>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</si>
  <si>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</si>
  <si>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</si>
  <si>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</si>
  <si>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</si>
  <si>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</si>
  <si>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</si>
  <si>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</si>
  <si>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</si>
  <si>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</si>
  <si>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</si>
  <si>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</si>
  <si>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</si>
  <si>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</si>
  <si>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</si>
  <si>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</si>
  <si>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</si>
  <si>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</si>
  <si>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</si>
  <si>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</si>
  <si>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</si>
  <si>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</si>
  <si>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</si>
  <si>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</si>
  <si>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</si>
  <si>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</si>
  <si>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</si>
  <si>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</si>
  <si>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</si>
  <si>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</si>
  <si>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</si>
  <si>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</si>
  <si>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</si>
  <si>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</si>
  <si>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</si>
  <si>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</si>
  <si>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</si>
  <si>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</si>
  <si>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</si>
  <si>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</si>
  <si>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</si>
  <si>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</si>
  <si>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</si>
  <si>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</si>
  <si>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</si>
  <si>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</si>
  <si>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</si>
  <si>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</si>
  <si>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</si>
  <si>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</si>
  <si>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</si>
  <si>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</si>
  <si>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</si>
  <si>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</si>
  <si>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</si>
  <si>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</si>
  <si>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</si>
  <si>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</si>
  <si>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</si>
  <si>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</si>
  <si>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</si>
  <si>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</si>
  <si>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</si>
  <si>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</si>
  <si>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</si>
  <si>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</si>
  <si>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</si>
  <si>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</si>
  <si>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</si>
  <si>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</si>
  <si>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</si>
  <si>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</si>
  <si>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</si>
  <si>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</si>
  <si>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</si>
  <si>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</si>
  <si>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</si>
  <si>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</si>
  <si>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</si>
  <si>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</si>
  <si>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</si>
  <si>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</si>
  <si>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</si>
  <si>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</si>
  <si>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</si>
  <si>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</si>
  <si>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</si>
  <si>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</si>
  <si>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</si>
  <si>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</si>
  <si>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</si>
  <si>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</si>
  <si>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</si>
  <si>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</si>
  <si>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</si>
  <si>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</si>
  <si>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</si>
  <si>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</si>
  <si>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</si>
  <si>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</si>
  <si>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</si>
  <si>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</si>
  <si>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</si>
  <si>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</si>
  <si>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</si>
  <si>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</si>
  <si>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</si>
  <si>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</si>
  <si>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</si>
  <si>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</si>
  <si>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</si>
  <si>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</si>
  <si>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</si>
  <si>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</si>
  <si>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</si>
  <si>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</si>
  <si>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</si>
  <si>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</si>
  <si>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</si>
  <si>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</si>
  <si>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</si>
  <si>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</si>
  <si>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</si>
  <si>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</si>
  <si>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</si>
  <si>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</si>
  <si>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</si>
  <si>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</si>
  <si>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</si>
  <si>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</si>
  <si>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</si>
  <si>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</si>
  <si>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</si>
  <si>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</si>
  <si>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</si>
  <si>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</si>
  <si>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</si>
  <si>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</si>
  <si>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</si>
  <si>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</si>
  <si>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</si>
  <si>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</si>
  <si>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</si>
  <si>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</si>
  <si>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</si>
  <si>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</si>
  <si>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</si>
  <si>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</si>
  <si>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</si>
  <si>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</si>
  <si>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</si>
  <si>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</si>
  <si>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</si>
  <si>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</si>
  <si>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</si>
  <si>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</si>
  <si>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</si>
  <si>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</si>
  <si>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</si>
  <si>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</si>
  <si>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</si>
  <si>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</si>
  <si>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</si>
  <si>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</si>
  <si>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</si>
  <si>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</si>
  <si>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</si>
  <si>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</si>
  <si>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</si>
  <si>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</si>
  <si>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</si>
  <si>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</si>
  <si>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</si>
  <si>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</si>
  <si>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</si>
  <si>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</si>
  <si>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</si>
  <si>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</si>
  <si>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</si>
  <si>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</si>
  <si>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</si>
  <si>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</si>
  <si>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</si>
  <si>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</si>
  <si>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</si>
  <si>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</si>
  <si>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</si>
  <si>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</si>
  <si>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</si>
  <si>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</si>
  <si>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</si>
  <si>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</si>
  <si>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</si>
  <si>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</si>
  <si>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</si>
  <si>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</si>
  <si>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</si>
  <si>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</si>
  <si>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</si>
  <si>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</si>
  <si>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</si>
  <si>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</si>
  <si>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</si>
  <si>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</si>
  <si>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</si>
  <si>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</si>
  <si>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</si>
  <si>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</si>
  <si>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</si>
  <si>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</si>
  <si>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</si>
  <si>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</si>
  <si>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</si>
  <si>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</si>
  <si>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</si>
  <si>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</si>
  <si>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</si>
  <si>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</si>
  <si>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</si>
  <si>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</si>
  <si>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</si>
  <si>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</si>
  <si>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</si>
  <si>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</si>
  <si>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</si>
  <si>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</si>
  <si>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</si>
  <si>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</si>
  <si>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</si>
  <si>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</si>
  <si>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</si>
  <si>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</si>
  <si>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</si>
  <si>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</si>
  <si>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</si>
  <si>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</si>
  <si>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</si>
  <si>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</si>
  <si>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</si>
  <si>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</si>
  <si>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</si>
  <si>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</si>
  <si>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</si>
  <si>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</si>
  <si>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</si>
  <si>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</si>
  <si>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</si>
  <si>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</si>
  <si>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</si>
  <si>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</si>
  <si>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</si>
  <si>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</si>
  <si>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</si>
  <si>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</si>
  <si>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</si>
  <si>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</si>
  <si>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</si>
  <si>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</si>
  <si>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</si>
  <si>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</si>
  <si>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</si>
  <si>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</si>
  <si>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</si>
  <si>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</si>
  <si>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</si>
  <si>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</si>
  <si>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</si>
  <si>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</si>
  <si>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</si>
  <si>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</si>
  <si>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</si>
  <si>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</si>
  <si>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</si>
  <si>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</si>
  <si>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</si>
  <si>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</si>
  <si>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</si>
  <si>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</si>
  <si>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</si>
  <si>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</si>
  <si>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</si>
  <si>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</si>
  <si>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</si>
  <si>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</si>
  <si>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</si>
  <si>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</si>
  <si>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</si>
  <si>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</si>
  <si>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</si>
  <si>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</si>
  <si>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</si>
  <si>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</si>
  <si>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</si>
  <si>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</si>
  <si>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</si>
  <si>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</si>
  <si>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</si>
  <si>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</si>
  <si>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</si>
  <si>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</si>
  <si>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</si>
  <si>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</si>
  <si>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</si>
  <si>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</si>
  <si>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</si>
  <si>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</si>
  <si>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</si>
  <si>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</si>
  <si>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</si>
  <si>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</si>
  <si>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</si>
  <si>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</si>
  <si>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</si>
  <si>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</si>
  <si>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</si>
  <si>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</si>
  <si>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</si>
  <si>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</si>
  <si>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</si>
  <si>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</si>
  <si>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</si>
  <si>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</si>
  <si>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</si>
  <si>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</si>
  <si>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</si>
  <si>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</si>
  <si>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</si>
  <si>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</si>
  <si>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</si>
  <si>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</si>
  <si>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</si>
  <si>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</si>
  <si>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</si>
  <si>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</si>
  <si>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</si>
  <si>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</si>
  <si>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</si>
  <si>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</si>
  <si>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</si>
  <si>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</si>
  <si>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</si>
  <si>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</si>
  <si>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</si>
  <si>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</si>
  <si>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</si>
  <si>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</si>
  <si>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</si>
  <si>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</si>
  <si>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</si>
  <si>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</si>
  <si>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</si>
  <si>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</si>
  <si>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</si>
  <si>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</si>
  <si>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</si>
  <si>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</si>
  <si>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</si>
  <si>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</si>
  <si>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</si>
  <si>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</si>
  <si>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</si>
  <si>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</si>
  <si>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</si>
  <si>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</si>
  <si>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</si>
  <si>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</si>
  <si>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</si>
  <si>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</si>
  <si>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</si>
  <si>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</si>
  <si>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</si>
  <si>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</si>
  <si>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</si>
  <si>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</si>
  <si>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</si>
  <si>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</si>
  <si>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</si>
  <si>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</si>
  <si>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</si>
  <si>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</si>
  <si>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</si>
  <si>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</si>
  <si>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</si>
  <si>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</si>
  <si>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</si>
  <si>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</si>
  <si>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</si>
  <si>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</si>
  <si>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</si>
  <si>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</si>
  <si>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</si>
  <si>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</si>
  <si>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</si>
  <si>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</si>
  <si>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</si>
  <si>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</si>
  <si>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</si>
  <si>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</si>
  <si>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</si>
  <si>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</si>
  <si>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</si>
  <si>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</si>
  <si>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</si>
  <si>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</si>
  <si>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</si>
  <si>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</si>
  <si>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</si>
  <si>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</si>
  <si>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</si>
  <si>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</si>
  <si>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</si>
  <si>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</si>
  <si>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</si>
  <si>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</si>
  <si>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</si>
  <si>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</si>
  <si>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</si>
  <si>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</si>
  <si>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</si>
  <si>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</si>
  <si>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</si>
  <si>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</si>
  <si>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</si>
  <si>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</si>
  <si>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</si>
  <si>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</si>
  <si>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</si>
  <si>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</si>
  <si>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</si>
  <si>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</si>
  <si>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</si>
  <si>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</si>
  <si>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</si>
  <si>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</si>
  <si>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</si>
  <si>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</si>
  <si>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</si>
  <si>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</si>
  <si>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</si>
  <si>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</si>
  <si>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</si>
  <si>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</si>
  <si>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</si>
  <si>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</si>
  <si>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</si>
  <si>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</si>
  <si>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</si>
  <si>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</si>
  <si>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</si>
  <si>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</si>
  <si>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</si>
  <si>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</si>
  <si>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</si>
  <si>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</si>
  <si>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</si>
  <si>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</si>
  <si>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</si>
  <si>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</si>
  <si>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</si>
  <si>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</si>
  <si>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</si>
  <si>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</si>
  <si>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</si>
  <si>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</si>
  <si>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</si>
  <si>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</si>
  <si>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</si>
  <si>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</si>
  <si>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</si>
  <si>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</si>
  <si>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</si>
  <si>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</si>
  <si>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</si>
  <si>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</si>
  <si>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</si>
  <si>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</si>
  <si>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</si>
  <si>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</si>
  <si>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</si>
  <si>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</si>
  <si>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</si>
  <si>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</si>
  <si>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</si>
  <si>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</si>
  <si>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</si>
  <si>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</si>
  <si>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</si>
  <si>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</si>
  <si>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</si>
  <si>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</si>
  <si>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</si>
  <si>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</si>
  <si>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</si>
  <si>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</si>
  <si>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</si>
  <si>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</si>
  <si>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</si>
  <si>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</si>
  <si>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</si>
  <si>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</si>
  <si>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</si>
  <si>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</si>
  <si>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</si>
  <si>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</si>
  <si>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</si>
  <si>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</si>
  <si>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</si>
  <si>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</si>
  <si>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</si>
  <si>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</si>
  <si>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</si>
  <si>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</si>
  <si>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</si>
  <si>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</si>
  <si>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</si>
  <si>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</si>
  <si>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</si>
  <si>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</si>
  <si>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</si>
  <si>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</si>
  <si>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</si>
  <si>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</si>
  <si>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</si>
  <si>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</si>
  <si>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</si>
  <si>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</si>
  <si>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</si>
  <si>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</si>
  <si>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</si>
  <si>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</si>
  <si>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</si>
  <si>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</si>
  <si>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</si>
  <si>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</si>
  <si>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</si>
  <si>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</si>
  <si>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</si>
  <si>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</si>
  <si>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</si>
  <si>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</si>
  <si>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</si>
  <si>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</si>
  <si>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</si>
  <si>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</si>
  <si>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</si>
  <si>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</si>
  <si>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</si>
  <si>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</si>
  <si>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</si>
  <si>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</si>
  <si>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</si>
  <si>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</si>
  <si>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</si>
  <si>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</si>
  <si>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</si>
  <si>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</si>
  <si>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</si>
  <si>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</si>
  <si>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</si>
  <si>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</si>
  <si>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</si>
  <si>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</si>
  <si>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</si>
  <si>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</si>
  <si>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</si>
  <si>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</si>
  <si>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</si>
  <si>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</si>
  <si>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</si>
  <si>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</si>
  <si>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</si>
  <si>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</si>
  <si>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</si>
  <si>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</si>
  <si>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</si>
  <si>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</si>
  <si>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</si>
  <si>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</si>
  <si>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</si>
  <si>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</si>
  <si>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</si>
  <si>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</si>
  <si>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</si>
  <si>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</si>
  <si>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</si>
  <si>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</si>
  <si>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</si>
  <si>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</si>
  <si>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</si>
  <si>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</si>
  <si>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</si>
  <si>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</si>
  <si>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</si>
  <si>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</si>
  <si>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</si>
  <si>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</si>
  <si>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</si>
  <si>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</si>
  <si>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</si>
  <si>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</si>
  <si>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</si>
  <si>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</si>
  <si>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</si>
  <si>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</si>
  <si>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</si>
  <si>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</si>
  <si>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</si>
  <si>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</si>
  <si>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</si>
  <si>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</si>
  <si>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</si>
  <si>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</si>
  <si>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</si>
  <si>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</si>
  <si>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</si>
  <si>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</si>
  <si>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</si>
  <si>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</si>
  <si>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</si>
  <si>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</si>
  <si>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</si>
  <si>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</si>
  <si>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</si>
  <si>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</si>
  <si>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</si>
  <si>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</si>
  <si>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</si>
  <si>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</si>
  <si>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</si>
  <si>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</si>
  <si>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</si>
  <si>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</si>
  <si>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</si>
  <si>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</si>
  <si>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</si>
  <si>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</si>
  <si>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</si>
  <si>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</si>
  <si>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</si>
  <si>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</si>
  <si>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</si>
  <si>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</si>
  <si>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</si>
  <si>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</si>
  <si>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</si>
  <si>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</si>
  <si>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</si>
  <si>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</si>
  <si>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</si>
  <si>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</si>
  <si>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</si>
  <si>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</si>
  <si>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</si>
  <si>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</si>
  <si>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</si>
  <si>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</si>
  <si>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</si>
  <si>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</si>
  <si>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</si>
  <si>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</si>
  <si>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</si>
  <si>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</si>
  <si>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</si>
  <si>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</si>
  <si>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</si>
  <si>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</si>
  <si>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</si>
  <si>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</si>
  <si>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</si>
  <si>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</si>
  <si>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</si>
  <si>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</si>
  <si>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</si>
  <si>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</si>
  <si>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</si>
  <si>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</si>
  <si>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</si>
  <si>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</si>
  <si>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</si>
  <si>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</si>
  <si>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</si>
  <si>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</si>
  <si>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</si>
  <si>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</si>
  <si>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</si>
  <si>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</si>
  <si>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</si>
  <si>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</si>
  <si>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</si>
  <si>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</si>
  <si>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</si>
  <si>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</si>
  <si>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</si>
  <si>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</si>
  <si>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</si>
  <si>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</si>
  <si>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</si>
  <si>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</si>
  <si>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</si>
  <si>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</si>
  <si>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</si>
  <si>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</si>
  <si>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</si>
  <si>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</si>
  <si>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</si>
  <si>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</si>
  <si>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</si>
  <si>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</si>
  <si>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</si>
  <si>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</si>
  <si>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</si>
  <si>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</si>
  <si>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</si>
  <si>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</si>
  <si>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</si>
  <si>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</si>
  <si>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</si>
  <si>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</si>
  <si>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</si>
  <si>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</si>
  <si>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</si>
  <si>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</si>
  <si>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</si>
  <si>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</si>
  <si>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</si>
  <si>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</si>
  <si>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</si>
  <si>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</si>
  <si>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</si>
  <si>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</si>
  <si>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</si>
  <si>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</si>
  <si>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</si>
  <si>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</si>
  <si>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</si>
  <si>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</si>
  <si>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</si>
  <si>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</si>
  <si>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</si>
  <si>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</si>
  <si>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</si>
  <si>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</si>
  <si>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</si>
  <si>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</si>
  <si>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</si>
  <si>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</si>
  <si>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</si>
  <si>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</si>
  <si>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</si>
  <si>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</si>
  <si>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</si>
  <si>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</si>
  <si>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</si>
  <si>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</si>
  <si>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</si>
  <si>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</si>
  <si>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</si>
  <si>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</si>
  <si>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</si>
  <si>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</si>
  <si>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</si>
  <si>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</si>
  <si>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</si>
  <si>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</si>
  <si>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</si>
  <si>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</si>
  <si>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</si>
  <si>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</si>
  <si>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</si>
  <si>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</si>
  <si>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</si>
  <si>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</si>
  <si>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</si>
  <si>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</si>
  <si>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</si>
  <si>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</si>
  <si>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</si>
  <si>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</si>
  <si>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</si>
  <si>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</si>
  <si>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</si>
  <si>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</si>
  <si>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</si>
  <si>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</si>
  <si>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</si>
  <si>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</si>
  <si>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</si>
  <si>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</si>
  <si>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</si>
  <si>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</si>
  <si>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</si>
  <si>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</si>
  <si>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</si>
  <si>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</si>
  <si>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</si>
  <si>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</si>
  <si>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</si>
  <si>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</si>
  <si>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</si>
  <si>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</si>
  <si>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</si>
  <si>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</si>
  <si>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</si>
  <si>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</si>
  <si>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</si>
  <si>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</si>
  <si>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</si>
  <si>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</si>
  <si>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</si>
  <si>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</si>
  <si>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</si>
  <si>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</si>
  <si>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</si>
  <si>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</si>
  <si>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</si>
  <si>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</si>
  <si>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</si>
  <si>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</si>
  <si>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</si>
  <si>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</si>
  <si>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</si>
  <si>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</si>
  <si>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</si>
  <si>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</si>
  <si>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</si>
  <si>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</si>
  <si>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</si>
  <si>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</si>
  <si>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</si>
  <si>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</si>
  <si>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</si>
  <si>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</si>
  <si>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</si>
  <si>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</si>
  <si>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</si>
  <si>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</si>
  <si>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</si>
  <si>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</si>
  <si>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</si>
  <si>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</si>
  <si>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</si>
  <si>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</si>
  <si>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</si>
  <si>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</si>
  <si>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</si>
  <si>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</si>
  <si>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</si>
  <si>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</si>
  <si>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</si>
  <si>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</si>
  <si>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</si>
  <si>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</si>
  <si>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</si>
  <si>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</si>
  <si>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</si>
  <si>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</si>
  <si>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</si>
  <si>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</si>
  <si>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</si>
  <si>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</si>
  <si>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</si>
  <si>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</si>
  <si>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</si>
  <si>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</si>
  <si>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</si>
  <si>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</si>
  <si>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</si>
  <si>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</si>
  <si>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</si>
  <si>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</si>
  <si>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</si>
  <si>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</si>
  <si>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</si>
  <si>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</si>
  <si>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</si>
  <si>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</si>
  <si>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</si>
  <si>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</si>
  <si>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</si>
  <si>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</si>
  <si>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</si>
  <si>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</si>
  <si>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</si>
  <si>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</si>
  <si>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</si>
  <si>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</si>
  <si>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</si>
  <si>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</si>
  <si>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</si>
  <si>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</si>
  <si>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</si>
  <si>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</si>
  <si>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</si>
  <si>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</si>
  <si>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</si>
  <si>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</si>
  <si>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</si>
  <si>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</si>
  <si>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</si>
  <si>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</si>
  <si>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</si>
  <si>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</si>
  <si>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</si>
  <si>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</si>
  <si>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</si>
  <si>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</si>
  <si>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</si>
  <si>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</si>
  <si>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</si>
  <si>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</si>
  <si>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</si>
  <si>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</si>
  <si>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</si>
  <si>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</si>
  <si>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</si>
  <si>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</si>
  <si>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</si>
  <si>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</si>
  <si>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</si>
  <si>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</si>
  <si>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</si>
  <si>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</si>
  <si>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</si>
  <si>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</si>
  <si>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</si>
  <si>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</si>
  <si>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</si>
  <si>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</si>
  <si>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</si>
  <si>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</si>
  <si>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</si>
  <si>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</si>
  <si>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</si>
  <si>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</si>
  <si>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</si>
  <si>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</si>
  <si>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</si>
  <si>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</si>
  <si>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</si>
  <si>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</si>
  <si>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</si>
  <si>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</si>
  <si>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</si>
  <si>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</si>
  <si>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</si>
  <si>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</si>
  <si>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</si>
  <si>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</si>
  <si>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</si>
  <si>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</si>
  <si>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</si>
  <si>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</si>
  <si>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</si>
  <si>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</si>
  <si>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</si>
  <si>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</si>
  <si>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</si>
  <si>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</si>
  <si>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</si>
  <si>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</si>
  <si>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</si>
  <si>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</si>
  <si>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</si>
  <si>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</si>
  <si>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</si>
  <si>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</si>
  <si>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</si>
  <si>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</si>
  <si>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</si>
  <si>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</si>
  <si>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</si>
  <si>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</si>
  <si>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</si>
  <si>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</si>
  <si>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</si>
  <si>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</si>
  <si>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</si>
  <si>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</si>
  <si>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</si>
  <si>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</si>
  <si>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</si>
  <si>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</si>
  <si>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</si>
  <si>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</si>
  <si>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</si>
  <si>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</si>
  <si>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</si>
  <si>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</si>
  <si>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</si>
  <si>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</si>
  <si>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</si>
  <si>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</si>
  <si>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</si>
  <si>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</si>
  <si>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</si>
  <si>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</si>
  <si>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</si>
  <si>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</si>
  <si>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</si>
  <si>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</si>
  <si>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</si>
  <si>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</si>
  <si>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</si>
  <si>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</si>
  <si>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</si>
  <si>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</si>
  <si>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</si>
  <si>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</si>
  <si>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</si>
  <si>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</si>
  <si>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</si>
  <si>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</si>
  <si>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</si>
  <si>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</si>
  <si>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</si>
  <si>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</si>
  <si>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</si>
  <si>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</si>
  <si>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</si>
  <si>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</si>
  <si>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</si>
  <si>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</si>
  <si>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</si>
  <si>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</si>
  <si>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</si>
  <si>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</si>
  <si>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</si>
  <si>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</si>
  <si>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</si>
  <si>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</si>
  <si>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</si>
  <si>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</si>
  <si>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</si>
  <si>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</si>
  <si>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</si>
  <si>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</si>
  <si>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</si>
  <si>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</si>
  <si>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</si>
  <si>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</si>
  <si>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</si>
  <si>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</si>
  <si>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</si>
  <si>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</si>
  <si>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</si>
  <si>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</si>
  <si>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</si>
  <si>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</si>
  <si>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</si>
  <si>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</si>
  <si>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</si>
  <si>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</si>
  <si>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</si>
  <si>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</si>
  <si>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</si>
  <si>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</si>
  <si>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</si>
  <si>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</si>
  <si>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</si>
  <si>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</si>
  <si>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</si>
  <si>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</si>
  <si>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</si>
  <si>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</si>
  <si>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</si>
  <si>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</si>
  <si>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</si>
  <si>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</si>
  <si>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</si>
  <si>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</si>
  <si>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</si>
  <si>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</si>
  <si>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</si>
  <si>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</si>
  <si>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</si>
  <si>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</si>
  <si>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</si>
  <si>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</si>
  <si>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</si>
  <si>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</si>
  <si>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</si>
  <si>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</si>
  <si>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</si>
  <si>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</si>
  <si>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</si>
  <si>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</si>
  <si>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</si>
  <si>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</si>
  <si>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</si>
  <si>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</si>
  <si>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</si>
  <si>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</si>
  <si>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</si>
  <si>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</si>
  <si>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</si>
  <si>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</si>
  <si>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</si>
  <si>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</si>
  <si>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</si>
  <si>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</si>
  <si>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</si>
  <si>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</si>
  <si>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</si>
  <si>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</si>
  <si>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</si>
  <si>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</si>
  <si>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</si>
  <si>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</si>
  <si>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</si>
  <si>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</si>
  <si>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</si>
  <si>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</si>
  <si>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</si>
  <si>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</si>
  <si>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</si>
  <si>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</si>
  <si>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</si>
  <si>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</si>
  <si>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</si>
  <si>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</si>
  <si>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</si>
  <si>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</si>
  <si>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</si>
  <si>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</si>
  <si>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</si>
  <si>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</si>
  <si>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</si>
  <si>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</si>
  <si>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</si>
  <si>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</si>
  <si>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</si>
  <si>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</si>
  <si>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</si>
  <si>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</si>
  <si>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</si>
  <si>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</si>
  <si>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</si>
  <si>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</si>
  <si>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</si>
  <si>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</si>
  <si>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</si>
  <si>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</si>
  <si>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</si>
  <si>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</si>
  <si>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</si>
  <si>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</si>
  <si>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</si>
  <si>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</si>
  <si>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</si>
  <si>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</si>
  <si>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</si>
  <si>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</si>
  <si>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</si>
  <si>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</si>
  <si>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</si>
  <si>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</si>
  <si>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</si>
  <si>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</si>
  <si>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</si>
  <si>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</si>
  <si>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</si>
  <si>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</si>
  <si>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</si>
  <si>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</si>
  <si>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</si>
  <si>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</si>
  <si>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</si>
  <si>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</si>
  <si>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</si>
  <si>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</si>
  <si>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</si>
  <si>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</si>
  <si>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</si>
  <si>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</si>
  <si>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</si>
  <si>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</si>
  <si>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</si>
  <si>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</si>
  <si>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</si>
  <si>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</si>
  <si>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</si>
  <si>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</si>
  <si>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</si>
  <si>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</si>
  <si>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</si>
  <si>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</si>
  <si>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</si>
  <si>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</si>
  <si>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</si>
  <si>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</si>
  <si>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</si>
  <si>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</si>
  <si>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</si>
  <si>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</si>
  <si>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</si>
  <si>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</si>
  <si>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</si>
  <si>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</si>
  <si>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</si>
  <si>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</si>
  <si>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</si>
  <si>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</si>
  <si>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</si>
  <si>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</si>
  <si>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</si>
  <si>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</si>
  <si>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</si>
  <si>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</si>
  <si>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</si>
  <si>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</si>
  <si>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</si>
  <si>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</si>
  <si>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</si>
  <si>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</si>
  <si>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</si>
  <si>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</si>
  <si>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</si>
  <si>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</si>
  <si>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</si>
  <si>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</si>
  <si>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</si>
  <si>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</si>
  <si>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</si>
  <si>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</si>
  <si>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</si>
  <si>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</si>
  <si>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</si>
  <si>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</si>
  <si>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</si>
  <si>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</si>
  <si>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</si>
  <si>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</si>
  <si>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</si>
  <si>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</si>
  <si>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</si>
  <si>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</si>
  <si>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</si>
  <si>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</si>
  <si>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</si>
  <si>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</si>
  <si>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</si>
  <si>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</si>
  <si>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</si>
  <si>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</si>
  <si>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</si>
  <si>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</si>
  <si>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</si>
  <si>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</si>
  <si>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</si>
  <si>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</si>
  <si>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</si>
  <si>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</si>
  <si>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</si>
  <si>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</si>
  <si>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</si>
  <si>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</si>
  <si>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</si>
  <si>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</si>
  <si>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</si>
  <si>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</si>
  <si>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</si>
  <si>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</si>
  <si>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</si>
  <si>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</si>
  <si>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</si>
  <si>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</si>
  <si>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</si>
  <si>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</si>
  <si>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</si>
  <si>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</si>
  <si>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</si>
  <si>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</si>
  <si>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</si>
  <si>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</si>
  <si>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</si>
  <si>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</si>
  <si>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</si>
  <si>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</si>
  <si>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</si>
  <si>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</si>
  <si>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</si>
  <si>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</si>
  <si>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</si>
  <si>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</si>
  <si>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</si>
  <si>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</si>
  <si>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</si>
  <si>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</si>
  <si>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</si>
  <si>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</si>
  <si>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</si>
  <si>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</si>
  <si>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</si>
  <si>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</si>
  <si>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</si>
  <si>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</si>
  <si>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</si>
  <si>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</si>
  <si>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</si>
  <si>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</si>
  <si>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</si>
  <si>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</si>
  <si>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</si>
  <si>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</si>
  <si>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</si>
  <si>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</si>
  <si>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</si>
  <si>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</si>
  <si>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</si>
  <si>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</si>
  <si>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</si>
  <si>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</si>
  <si>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</si>
  <si>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</si>
  <si>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</si>
  <si>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</si>
  <si>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</si>
  <si>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</si>
  <si>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</si>
  <si>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</si>
  <si>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</si>
  <si>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</si>
  <si>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</si>
  <si>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</si>
  <si>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</si>
  <si>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</si>
  <si>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</si>
  <si>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</si>
  <si>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</si>
  <si>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</si>
  <si>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</si>
  <si>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</si>
  <si>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</si>
  <si>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</si>
  <si>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</si>
  <si>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</si>
  <si>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</si>
  <si>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</si>
  <si>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</si>
  <si>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</si>
  <si>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</si>
  <si>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</si>
  <si>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</si>
  <si>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</si>
  <si>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</si>
  <si>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</si>
  <si>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</si>
  <si>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</si>
  <si>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</si>
  <si>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</si>
  <si>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</si>
  <si>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</si>
  <si>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</si>
  <si>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</si>
  <si>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</si>
  <si>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</si>
  <si>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</si>
  <si>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</si>
  <si>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</si>
  <si>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</si>
  <si>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</si>
  <si>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</si>
  <si>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</si>
  <si>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</si>
  <si>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</si>
  <si>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</si>
  <si>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</si>
  <si>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</si>
  <si>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</si>
  <si>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</si>
  <si>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</si>
  <si>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</si>
  <si>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</si>
  <si>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</si>
  <si>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</si>
  <si>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</si>
  <si>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</si>
  <si>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</si>
  <si>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</si>
  <si>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</si>
  <si>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</si>
  <si>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</si>
  <si>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</si>
  <si>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</si>
  <si>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</si>
  <si>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</si>
  <si>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</si>
  <si>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</si>
  <si>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</si>
  <si>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</si>
  <si>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</si>
  <si>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</si>
  <si>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</si>
  <si>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</si>
  <si>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</si>
  <si>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</si>
  <si>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</si>
  <si>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</si>
  <si>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</si>
  <si>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</si>
  <si>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</si>
  <si>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</si>
  <si>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</si>
  <si>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</si>
  <si>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</si>
  <si>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</si>
  <si>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</si>
  <si>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</si>
  <si>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</si>
  <si>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</si>
  <si>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</si>
  <si>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</si>
  <si>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</si>
  <si>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</si>
  <si>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</si>
  <si>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</si>
  <si>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</si>
  <si>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</si>
  <si>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</si>
  <si>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</si>
  <si>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</si>
  <si>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</si>
  <si>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</si>
  <si>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</si>
  <si>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</si>
  <si>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</si>
  <si>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</si>
  <si>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</si>
  <si>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</si>
  <si>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</si>
  <si>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</si>
  <si>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</si>
  <si>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</si>
  <si>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</si>
  <si>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</si>
  <si>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</si>
  <si>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</si>
  <si>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</si>
  <si>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</si>
  <si>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</si>
  <si>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</si>
  <si>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</si>
  <si>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</si>
  <si>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</si>
  <si>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</si>
  <si>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</si>
  <si>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</si>
  <si>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</si>
  <si>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</si>
  <si>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</si>
  <si>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</si>
  <si>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</si>
  <si>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</si>
  <si>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</si>
  <si>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</si>
  <si>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</si>
  <si>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</si>
  <si>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</si>
  <si>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</si>
  <si>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</si>
  <si>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</si>
  <si>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</si>
  <si>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</si>
  <si>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</si>
  <si>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</si>
  <si>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</si>
  <si>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</si>
  <si>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</si>
  <si>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</si>
  <si>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</si>
  <si>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</si>
  <si>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</si>
  <si>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</si>
  <si>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</si>
  <si>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</si>
  <si>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</si>
  <si>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</si>
  <si>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</si>
  <si>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</si>
  <si>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</si>
  <si>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</si>
  <si>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</si>
  <si>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</si>
  <si>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</si>
  <si>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</si>
  <si>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</si>
  <si>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</si>
  <si>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</si>
  <si>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</si>
  <si>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</si>
  <si>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</si>
  <si>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</si>
  <si>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</si>
  <si>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</si>
  <si>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</si>
  <si>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</si>
  <si>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</si>
  <si>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</si>
  <si>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</si>
  <si>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</si>
  <si>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</si>
  <si>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</si>
  <si>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</si>
  <si>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</si>
  <si>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</si>
  <si>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</si>
  <si>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</si>
  <si>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</si>
  <si>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</si>
  <si>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</si>
  <si>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</si>
  <si>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</si>
  <si>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</si>
  <si>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</si>
  <si>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</si>
  <si>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</si>
  <si>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</si>
  <si>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</si>
  <si>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</si>
  <si>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</si>
  <si>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</si>
  <si>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</si>
  <si>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</si>
  <si>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</si>
  <si>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</si>
  <si>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</si>
  <si>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</si>
  <si>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</si>
  <si>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</si>
  <si>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</si>
  <si>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</si>
  <si>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</si>
  <si>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</si>
  <si>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</si>
  <si>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</si>
  <si>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</si>
  <si>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</si>
  <si>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</si>
  <si>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</si>
  <si>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</si>
  <si>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</si>
  <si>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</si>
  <si>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</si>
  <si>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</si>
  <si>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</si>
  <si>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</si>
  <si>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</si>
  <si>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</si>
  <si>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</si>
  <si>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</si>
  <si>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</si>
  <si>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</si>
  <si>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</si>
  <si>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</si>
  <si>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</si>
  <si>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</si>
  <si>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</si>
  <si>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</si>
  <si>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</si>
  <si>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</si>
  <si>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</si>
  <si>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</si>
  <si>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</si>
  <si>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</si>
  <si>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</si>
  <si>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</si>
  <si>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</si>
  <si>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</si>
  <si>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</si>
  <si>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</si>
  <si>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</si>
  <si>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</si>
  <si>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</si>
  <si>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</si>
  <si>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</si>
  <si>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</si>
  <si>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</si>
  <si>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</si>
  <si>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</si>
  <si>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</si>
  <si>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</si>
  <si>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</si>
  <si>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</si>
  <si>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</si>
  <si>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</si>
  <si>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</si>
  <si>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</si>
  <si>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</si>
  <si>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</si>
  <si>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</si>
  <si>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</si>
  <si>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</si>
  <si>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</si>
  <si>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</si>
  <si>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</si>
  <si>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</si>
  <si>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</si>
  <si>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</si>
  <si>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</si>
  <si>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</si>
  <si>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</si>
  <si>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</si>
  <si>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</si>
  <si>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</si>
  <si>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</si>
  <si>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</si>
  <si>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</si>
  <si>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</si>
  <si>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</si>
  <si>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</si>
  <si>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</si>
  <si>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</si>
  <si>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</si>
  <si>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</si>
  <si>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</si>
  <si>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</si>
  <si>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</si>
  <si>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</si>
  <si>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</si>
  <si>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</si>
  <si>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</si>
  <si>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</si>
  <si>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</si>
  <si>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</si>
  <si>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</si>
  <si>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</si>
  <si>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</si>
  <si>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</si>
  <si>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</si>
  <si>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</si>
  <si>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</si>
  <si>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</si>
  <si>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</si>
  <si>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</si>
  <si>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</si>
  <si>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</si>
  <si>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</si>
  <si>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</si>
  <si>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</si>
  <si>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</si>
  <si>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</si>
  <si>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</si>
  <si>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</si>
  <si>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</si>
  <si>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</si>
  <si>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</si>
  <si>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</si>
  <si>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</si>
  <si>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</si>
  <si>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</si>
  <si>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</si>
  <si>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</si>
  <si>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</si>
  <si>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</si>
  <si>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</si>
  <si>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</si>
  <si>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</si>
  <si>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</si>
  <si>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</si>
  <si>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</si>
  <si>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</si>
  <si>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</si>
  <si>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</si>
  <si>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</si>
  <si>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</si>
  <si>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</si>
  <si>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</si>
  <si>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</si>
  <si>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</si>
  <si>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</si>
  <si>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</si>
  <si>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</si>
  <si>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</si>
  <si>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</si>
  <si>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</si>
  <si>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</si>
  <si>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</si>
  <si>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</si>
  <si>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</si>
  <si>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</si>
  <si>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</si>
  <si>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</si>
  <si>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</si>
  <si>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</si>
  <si>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</si>
  <si>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</si>
  <si>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</si>
  <si>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</si>
  <si>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</si>
  <si>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</si>
  <si>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</si>
  <si>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</si>
  <si>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</si>
  <si>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</si>
  <si>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</si>
  <si>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</si>
  <si>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</si>
  <si>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</si>
  <si>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</si>
  <si>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</si>
  <si>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</si>
  <si>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</si>
  <si>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</si>
  <si>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</si>
  <si>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</si>
  <si>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</si>
  <si>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</si>
  <si>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</si>
  <si>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</si>
  <si>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</si>
  <si>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</si>
  <si>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</si>
  <si>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</si>
  <si>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</si>
  <si>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</si>
  <si>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</si>
  <si>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</si>
  <si>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</si>
  <si>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</si>
  <si>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</si>
  <si>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</si>
  <si>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</si>
  <si>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</si>
  <si>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</si>
  <si>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</si>
  <si>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</si>
  <si>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</si>
  <si>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</si>
  <si>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</si>
  <si>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</si>
  <si>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</si>
  <si>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</si>
  <si>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</si>
  <si>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</si>
  <si>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</si>
  <si>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</si>
  <si>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</si>
  <si>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</si>
  <si>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</si>
  <si>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</si>
  <si>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</si>
  <si>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</si>
  <si>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</si>
  <si>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</si>
  <si>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</si>
  <si>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</si>
  <si>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</si>
  <si>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</si>
  <si>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</si>
  <si>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</si>
  <si>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</si>
  <si>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</si>
  <si>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</si>
  <si>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</si>
  <si>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</si>
  <si>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</si>
  <si>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</si>
  <si>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</si>
  <si>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</si>
  <si>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</si>
  <si>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</si>
  <si>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</si>
  <si>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</si>
  <si>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</si>
  <si>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</si>
  <si>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</si>
  <si>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</si>
  <si>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</si>
  <si>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</si>
  <si>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</si>
  <si>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</si>
  <si>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</si>
  <si>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</si>
  <si>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</si>
  <si>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</si>
  <si>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</si>
  <si>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</si>
  <si>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</si>
  <si>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</si>
  <si>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</si>
  <si>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</si>
  <si>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</si>
  <si>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</si>
  <si>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</si>
  <si>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</si>
  <si>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</si>
  <si>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</si>
  <si>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</si>
  <si>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</si>
  <si>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</si>
  <si>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</si>
  <si>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</si>
  <si>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</si>
  <si>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</si>
  <si>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</si>
  <si>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</si>
  <si>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</si>
  <si>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</si>
  <si>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</si>
  <si>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</si>
  <si>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</si>
  <si>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</si>
  <si>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</si>
  <si>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</si>
  <si>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</si>
  <si>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</si>
  <si>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</si>
  <si>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</si>
  <si>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</si>
  <si>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</si>
  <si>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</si>
  <si>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</si>
  <si>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</si>
  <si>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</si>
  <si>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</si>
  <si>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</si>
  <si>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</si>
  <si>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</si>
  <si>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</si>
  <si>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</si>
  <si>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</si>
  <si>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</si>
  <si>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</si>
  <si>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</si>
  <si>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</si>
  <si>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</si>
  <si>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</si>
  <si>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</si>
  <si>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</si>
  <si>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</si>
  <si>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</si>
  <si>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</si>
  <si>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</si>
  <si>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</si>
  <si>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</si>
  <si>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</si>
  <si>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</si>
  <si>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</si>
  <si>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</si>
  <si>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</si>
  <si>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</si>
  <si>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</si>
  <si>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</si>
  <si>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</si>
  <si>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</si>
  <si>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</si>
  <si>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</si>
  <si>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</si>
  <si>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</si>
  <si>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</si>
  <si>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</si>
  <si>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</si>
  <si>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</si>
  <si>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</si>
  <si>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</si>
  <si>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</si>
  <si>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</si>
  <si>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</si>
  <si>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</si>
  <si>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</si>
  <si>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</si>
  <si>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</si>
  <si>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</si>
  <si>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</si>
  <si>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</si>
  <si>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</si>
  <si>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</si>
  <si>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</si>
  <si>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</si>
  <si>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</si>
  <si>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</si>
  <si>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</si>
  <si>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</si>
  <si>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</si>
  <si>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</si>
  <si>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</si>
  <si>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</si>
  <si>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</si>
  <si>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</si>
  <si>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</si>
  <si>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</si>
  <si>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</si>
  <si>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</si>
  <si>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</si>
  <si>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</si>
  <si>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</si>
  <si>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</si>
  <si>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</si>
  <si>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</si>
  <si>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</si>
  <si>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</si>
  <si>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</si>
  <si>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</si>
  <si>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</si>
  <si>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</si>
  <si>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</si>
  <si>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</si>
  <si>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</si>
  <si>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</si>
  <si>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</si>
  <si>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</si>
  <si>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</si>
  <si>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</si>
  <si>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</si>
  <si>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</si>
  <si>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</si>
  <si>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</si>
  <si>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</si>
  <si>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</si>
  <si>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</si>
  <si>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</si>
  <si>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</si>
  <si>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</si>
  <si>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</si>
  <si>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</si>
  <si>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</si>
  <si>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</si>
  <si>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</si>
  <si>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</si>
  <si>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</si>
  <si>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</si>
  <si>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</si>
  <si>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</si>
  <si>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</si>
  <si>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</si>
  <si>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</si>
  <si>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</si>
  <si>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</si>
  <si>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</si>
  <si>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</si>
  <si>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</si>
  <si>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</si>
  <si>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</si>
  <si>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</si>
  <si>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</si>
  <si>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</si>
  <si>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</si>
  <si>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</si>
  <si>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</si>
  <si>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</si>
  <si>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</si>
  <si>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</si>
  <si>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</si>
  <si>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</si>
  <si>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</si>
  <si>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</si>
  <si>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</si>
  <si>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</si>
  <si>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</si>
  <si>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</si>
  <si>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</si>
  <si>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</si>
  <si>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</si>
  <si>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</si>
  <si>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</si>
  <si>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</si>
  <si>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</si>
  <si>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</si>
  <si>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</si>
  <si>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</si>
  <si>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</si>
  <si>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</si>
  <si>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</si>
  <si>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</si>
  <si>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</si>
  <si>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</si>
  <si>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</si>
  <si>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</si>
  <si>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</si>
  <si>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</si>
  <si>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</si>
  <si>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</si>
  <si>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</si>
  <si>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</si>
  <si>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</si>
  <si>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</si>
  <si>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</si>
  <si>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</si>
  <si>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</si>
  <si>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</si>
  <si>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</si>
  <si>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</si>
  <si>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</si>
  <si>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</si>
  <si>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</si>
  <si>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</si>
  <si>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</si>
  <si>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</si>
  <si>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</si>
  <si>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</si>
  <si>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</si>
  <si>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</si>
  <si>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</si>
  <si>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</si>
  <si>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</si>
  <si>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</si>
  <si>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</si>
  <si>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</si>
  <si>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</si>
  <si>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</si>
  <si>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</si>
  <si>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</si>
  <si>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</si>
  <si>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</si>
  <si>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</si>
  <si>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</si>
  <si>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</si>
  <si>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</si>
  <si>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</si>
  <si>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</si>
  <si>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</si>
  <si>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</si>
  <si>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</si>
  <si>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</si>
  <si>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</si>
  <si>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</si>
  <si>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</si>
  <si>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</si>
  <si>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</si>
  <si>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</si>
  <si>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</si>
  <si>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</si>
  <si>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</si>
  <si>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</si>
  <si>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</si>
  <si>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</si>
  <si>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</si>
  <si>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</si>
  <si>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</si>
  <si>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</si>
  <si>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</si>
  <si>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</si>
  <si>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</si>
  <si>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</si>
  <si>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</si>
  <si>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</si>
  <si>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</si>
  <si>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</si>
  <si>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</si>
  <si>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</si>
  <si>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</si>
  <si>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</si>
  <si>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</si>
  <si>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</si>
  <si>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</si>
  <si>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</si>
  <si>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</si>
  <si>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</si>
  <si>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</si>
  <si>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</si>
  <si>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</si>
  <si>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</si>
  <si>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</si>
  <si>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</si>
  <si>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</si>
  <si>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</si>
  <si>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</si>
  <si>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</si>
  <si>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</si>
  <si>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</si>
  <si>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</si>
  <si>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</si>
  <si>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</si>
  <si>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</si>
  <si>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</si>
  <si>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</si>
  <si>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</si>
  <si>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</si>
  <si>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</si>
  <si>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</si>
  <si>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</si>
  <si>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</si>
  <si>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</si>
  <si>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</si>
  <si>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</si>
  <si>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</si>
  <si>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</si>
  <si>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</si>
  <si>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</si>
  <si>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</si>
  <si>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</si>
  <si>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</si>
  <si>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</si>
  <si>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</si>
  <si>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</si>
  <si>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</si>
  <si>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</si>
  <si>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</si>
  <si>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</si>
  <si>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</si>
  <si>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</si>
  <si>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</si>
  <si>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</si>
  <si>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</si>
  <si>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</si>
  <si>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</si>
  <si>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</si>
  <si>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</si>
  <si>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</si>
  <si>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</si>
  <si>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</si>
  <si>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</si>
  <si>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</si>
  <si>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</si>
  <si>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</si>
  <si>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</si>
  <si>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</si>
  <si>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</si>
  <si>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</si>
  <si>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</si>
  <si>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</si>
  <si>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</si>
  <si>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</si>
  <si>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</si>
  <si>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</si>
  <si>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</si>
  <si>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</si>
  <si>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</si>
  <si>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</si>
  <si>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</si>
  <si>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</si>
  <si>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</si>
  <si>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</si>
  <si>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</si>
  <si>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</si>
  <si>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</si>
  <si>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</si>
  <si>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</si>
  <si>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</si>
  <si>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</si>
  <si>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</si>
  <si>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</si>
  <si>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</si>
  <si>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</si>
  <si>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</si>
  <si>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</si>
  <si>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</si>
  <si>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</si>
  <si>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</si>
  <si>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</si>
  <si>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</si>
  <si>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</si>
  <si>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</si>
  <si>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</si>
  <si>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</si>
  <si>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</si>
  <si>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</si>
  <si>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</si>
  <si>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</si>
  <si>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</si>
  <si>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</si>
  <si>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</si>
  <si>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</si>
  <si>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</si>
  <si>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</si>
  <si>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</si>
  <si>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</si>
  <si>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</si>
  <si>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</si>
  <si>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</si>
  <si>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</si>
  <si>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</si>
  <si>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</si>
  <si>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</si>
  <si>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</si>
  <si>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</si>
  <si>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</si>
  <si>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</si>
  <si>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</si>
  <si>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</si>
  <si>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</si>
  <si>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</si>
  <si>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</si>
  <si>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</si>
  <si>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</si>
  <si>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</si>
  <si>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</si>
  <si>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</si>
  <si>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</si>
  <si>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</si>
  <si>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</si>
  <si>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</si>
  <si>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</si>
  <si>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</si>
  <si>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</si>
  <si>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</si>
  <si>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</si>
  <si>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</si>
  <si>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</si>
  <si>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</si>
  <si>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</si>
  <si>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</si>
  <si>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</si>
  <si>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</si>
  <si>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</si>
  <si>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</si>
  <si>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</si>
  <si>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</si>
  <si>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</si>
  <si>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</si>
  <si>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</si>
  <si>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</si>
  <si>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</si>
  <si>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</si>
  <si>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</si>
  <si>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</si>
  <si>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</si>
  <si>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</si>
  <si>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</si>
  <si>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</si>
  <si>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</si>
  <si>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</si>
  <si>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</si>
  <si>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</si>
  <si>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</si>
  <si>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</si>
  <si>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</si>
  <si>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</si>
  <si>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</si>
  <si>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</si>
  <si>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</si>
  <si>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</si>
  <si>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</si>
  <si>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</si>
  <si>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</si>
  <si>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</si>
  <si>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</si>
  <si>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</si>
  <si>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</si>
  <si>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</si>
  <si>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</si>
  <si>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</si>
  <si>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</si>
  <si>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</si>
  <si>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</si>
  <si>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</si>
  <si>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</si>
  <si>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</si>
  <si>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</si>
  <si>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</si>
  <si>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</si>
  <si>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</si>
  <si>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</si>
  <si>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</si>
  <si>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</si>
  <si>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</si>
  <si>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</si>
  <si>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</si>
  <si>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</si>
  <si>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</si>
  <si>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</si>
  <si>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</si>
  <si>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</si>
  <si>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</si>
  <si>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</si>
  <si>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</si>
  <si>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</si>
  <si>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</si>
  <si>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</si>
  <si>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</si>
  <si>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</si>
  <si>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</si>
  <si>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</si>
  <si>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</si>
  <si>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</si>
  <si>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</si>
  <si>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</si>
  <si>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</si>
  <si>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</si>
  <si>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</si>
  <si>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</si>
  <si>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</si>
  <si>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</si>
  <si>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</si>
  <si>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</si>
  <si>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</si>
  <si>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</si>
  <si>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</si>
  <si>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</si>
  <si>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</si>
  <si>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</si>
  <si>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</si>
  <si>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</si>
  <si>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</si>
  <si>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</si>
  <si>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</si>
  <si>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</si>
  <si>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</si>
  <si>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</si>
  <si>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</si>
  <si>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</si>
  <si>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</si>
  <si>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</si>
  <si>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</si>
  <si>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</si>
  <si>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</si>
  <si>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</si>
  <si>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</si>
  <si>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</si>
  <si>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</si>
  <si>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</si>
  <si>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</si>
  <si>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</si>
  <si>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</si>
  <si>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</si>
  <si>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</si>
  <si>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</si>
  <si>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</si>
  <si>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</si>
  <si>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</si>
  <si>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</si>
  <si>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</si>
  <si>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</si>
  <si>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</si>
  <si>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</si>
  <si>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</si>
  <si>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</si>
  <si>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</si>
  <si>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</si>
  <si>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</si>
  <si>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</si>
  <si>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</si>
  <si>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</si>
  <si>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</si>
  <si>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</si>
  <si>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</si>
  <si>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</si>
  <si>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</si>
  <si>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</si>
  <si>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</si>
  <si>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</si>
  <si>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</si>
  <si>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</si>
  <si>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</si>
  <si>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</si>
  <si>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</si>
  <si>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</si>
  <si>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</si>
  <si>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</si>
  <si>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</si>
  <si>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</si>
  <si>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</si>
  <si>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</si>
  <si>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</si>
  <si>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</si>
  <si>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</si>
  <si>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</si>
  <si>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</si>
  <si>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</si>
  <si>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</si>
  <si>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</si>
  <si>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</si>
  <si>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</si>
  <si>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</si>
  <si>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</si>
  <si>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</si>
  <si>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</si>
  <si>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</si>
  <si>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</si>
  <si>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</si>
  <si>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</si>
  <si>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</si>
  <si>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</si>
  <si>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</si>
  <si>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</si>
  <si>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</si>
  <si>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</si>
  <si>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</si>
  <si>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</si>
  <si>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</si>
  <si>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</si>
  <si>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</si>
  <si>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</si>
  <si>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</si>
  <si>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</si>
  <si>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</si>
  <si>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</si>
  <si>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</si>
  <si>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</si>
  <si>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</si>
  <si>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</si>
  <si>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</si>
  <si>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</si>
  <si>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</si>
  <si>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</si>
  <si>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</si>
  <si>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</si>
  <si>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</si>
  <si>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</si>
  <si>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</si>
  <si>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</si>
  <si>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</si>
  <si>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</si>
  <si>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</si>
  <si>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</si>
  <si>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</si>
  <si>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</si>
  <si>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</si>
  <si>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</si>
  <si>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</si>
  <si>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</si>
  <si>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</si>
  <si>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</si>
  <si>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</si>
  <si>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</si>
  <si>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</si>
  <si>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</si>
  <si>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</si>
  <si>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</si>
  <si>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</si>
  <si>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</si>
  <si>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</si>
  <si>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</si>
  <si>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</si>
  <si>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</si>
  <si>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</si>
  <si>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</si>
  <si>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</si>
  <si>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</si>
  <si>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</si>
  <si>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</si>
  <si>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</si>
  <si>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</si>
  <si>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</si>
  <si>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</si>
  <si>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</si>
  <si>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</si>
  <si>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</si>
  <si>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</si>
  <si>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</si>
  <si>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</si>
  <si>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</si>
  <si>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</si>
  <si>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</si>
  <si>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</si>
  <si>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</si>
  <si>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</si>
  <si>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</si>
  <si>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</si>
  <si>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</si>
  <si>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</si>
  <si>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</si>
  <si>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</si>
  <si>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</si>
  <si>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</si>
  <si>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</si>
  <si>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</si>
  <si>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</si>
  <si>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</si>
  <si>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</si>
  <si>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</si>
  <si>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</si>
  <si>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</si>
  <si>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</si>
  <si>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</si>
  <si>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</si>
  <si>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</si>
  <si>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</si>
  <si>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</si>
  <si>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</si>
  <si>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</si>
  <si>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</si>
  <si>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</si>
  <si>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</si>
  <si>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</si>
  <si>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</si>
  <si>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</si>
  <si>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</si>
  <si>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</si>
  <si>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</si>
  <si>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</si>
  <si>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</si>
  <si>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</si>
  <si>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</si>
  <si>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</si>
  <si>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</si>
  <si>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</si>
  <si>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</si>
  <si>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</si>
  <si>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</si>
  <si>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</si>
  <si>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</si>
  <si>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</si>
  <si>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</si>
  <si>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</si>
  <si>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</si>
  <si>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</si>
  <si>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</si>
  <si>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</si>
  <si>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</si>
  <si>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</si>
  <si>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</si>
  <si>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</si>
  <si>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</si>
  <si>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</si>
  <si>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</si>
  <si>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</si>
  <si>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</si>
  <si>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</si>
  <si>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</si>
  <si>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</si>
  <si>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</si>
  <si>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</si>
  <si>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</si>
  <si>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</si>
  <si>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</si>
  <si>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</si>
  <si>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</si>
  <si>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</si>
  <si>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</si>
  <si>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</si>
  <si>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</si>
  <si>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</si>
  <si>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</si>
  <si>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</si>
  <si>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</si>
  <si>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</si>
  <si>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</si>
  <si>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</si>
  <si>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</si>
  <si>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</si>
  <si>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</si>
  <si>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</si>
  <si>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</si>
  <si>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</si>
  <si>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</si>
  <si>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</si>
  <si>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</si>
  <si>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</si>
  <si>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</si>
  <si>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</si>
  <si>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</si>
  <si>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</si>
  <si>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</si>
  <si>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</si>
  <si>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</si>
  <si>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</si>
  <si>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</si>
  <si>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</si>
  <si>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</si>
  <si>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</si>
  <si>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</si>
  <si>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</si>
  <si>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</si>
  <si>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</si>
  <si>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</si>
  <si>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</si>
  <si>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</si>
  <si>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</si>
  <si>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</si>
  <si>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</si>
  <si>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</si>
  <si>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</si>
  <si>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</si>
  <si>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</si>
  <si>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</si>
  <si>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</si>
  <si>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</si>
  <si>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</si>
  <si>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</si>
  <si>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</si>
  <si>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</si>
  <si>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</si>
  <si>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</si>
  <si>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</si>
  <si>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</si>
  <si>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</si>
  <si>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</si>
  <si>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</si>
  <si>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</si>
  <si>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</si>
  <si>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</si>
  <si>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</si>
  <si>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</si>
  <si>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</si>
  <si>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</si>
  <si>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</si>
  <si>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</si>
  <si>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</si>
  <si>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</si>
  <si>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</si>
  <si>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</si>
  <si>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</si>
  <si>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</si>
  <si>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</si>
  <si>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</si>
  <si>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</si>
  <si>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</si>
  <si>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</si>
  <si>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</si>
  <si>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</si>
  <si>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</si>
  <si>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</si>
  <si>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</si>
  <si>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</si>
  <si>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</si>
  <si>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</si>
  <si>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</si>
  <si>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</si>
  <si>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</si>
  <si>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</si>
  <si>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</si>
  <si>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</si>
  <si>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</si>
  <si>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</si>
  <si>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</si>
  <si>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</si>
  <si>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</si>
  <si>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</si>
  <si>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</si>
  <si>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</si>
  <si>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</si>
  <si>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</si>
  <si>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</si>
  <si>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</si>
  <si>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</si>
  <si>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</si>
  <si>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</si>
  <si>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</si>
  <si>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</si>
  <si>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</si>
  <si>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</si>
  <si>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</si>
  <si>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</si>
  <si>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</si>
  <si>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</si>
  <si>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</si>
  <si>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</si>
  <si>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</si>
  <si>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</si>
  <si>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</si>
  <si>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</si>
  <si>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</si>
  <si>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</si>
  <si>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</si>
  <si>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</si>
  <si>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</si>
  <si>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</si>
  <si>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</si>
  <si>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</si>
  <si>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</si>
  <si>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</si>
  <si>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</si>
  <si>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</si>
  <si>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</si>
  <si>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</si>
  <si>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</si>
  <si>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</si>
  <si>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</si>
  <si>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</si>
  <si>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</si>
  <si>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</si>
  <si>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</si>
  <si>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</si>
  <si>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</si>
  <si>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</si>
  <si>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</si>
  <si>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</si>
  <si>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</si>
  <si>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</si>
  <si>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</si>
  <si>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</si>
  <si>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</si>
  <si>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</si>
  <si>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</si>
  <si>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</si>
  <si>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</si>
  <si>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</si>
  <si>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</si>
  <si>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</si>
  <si>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</si>
  <si>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</si>
  <si>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</si>
  <si>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</si>
  <si>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</si>
  <si>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</si>
  <si>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</si>
  <si>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</si>
  <si>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</si>
  <si>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</si>
  <si>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</si>
  <si>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</si>
  <si>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</si>
  <si>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</si>
  <si>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</si>
  <si>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</si>
  <si>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</si>
  <si>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</si>
  <si>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</si>
  <si>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</si>
  <si>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</si>
  <si>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</si>
  <si>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</si>
  <si>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</si>
  <si>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</si>
  <si>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</si>
  <si>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</si>
  <si>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</si>
  <si>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</si>
  <si>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</si>
  <si>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</si>
  <si>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</si>
  <si>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</si>
  <si>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</si>
  <si>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</si>
  <si>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</si>
  <si>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</si>
  <si>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</si>
  <si>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</si>
  <si>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</si>
  <si>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</si>
  <si>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</si>
  <si>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</si>
  <si>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</si>
  <si>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</si>
  <si>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</si>
  <si>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</si>
  <si>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</si>
  <si>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</si>
  <si>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</si>
  <si>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</si>
  <si>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</si>
  <si>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</si>
  <si>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</si>
  <si>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</si>
  <si>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</si>
  <si>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</si>
  <si>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</si>
  <si>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</si>
  <si>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</si>
  <si>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</si>
  <si>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</si>
  <si>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</si>
  <si>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</si>
  <si>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</si>
  <si>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</si>
  <si>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</si>
  <si>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</si>
  <si>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</si>
  <si>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</si>
  <si>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</si>
  <si>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</si>
  <si>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</si>
  <si>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</si>
  <si>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</si>
  <si>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</si>
  <si>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</si>
  <si>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</si>
  <si>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</si>
  <si>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</si>
  <si>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</si>
  <si>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</si>
  <si>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</si>
  <si>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</si>
  <si>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</si>
  <si>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</si>
  <si>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</si>
  <si>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</si>
  <si>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</si>
  <si>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</si>
  <si>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</si>
  <si>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</si>
  <si>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</si>
  <si>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</si>
  <si>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</si>
  <si>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</si>
  <si>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</si>
  <si>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</si>
  <si>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</si>
  <si>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</si>
  <si>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</si>
  <si>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</si>
  <si>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</si>
  <si>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</si>
  <si>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</si>
  <si>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</si>
  <si>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</si>
  <si>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</si>
  <si>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</si>
  <si>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</si>
  <si>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</si>
  <si>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</si>
  <si>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</si>
  <si>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</si>
  <si>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</si>
  <si>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</si>
  <si>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</si>
  <si>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</si>
  <si>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</si>
  <si>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</si>
  <si>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</si>
  <si>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</si>
  <si>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</si>
  <si>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</si>
  <si>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</si>
  <si>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</si>
  <si>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</si>
  <si>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</si>
  <si>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</si>
  <si>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</si>
  <si>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</si>
  <si>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</si>
  <si>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</si>
  <si>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</si>
  <si>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</si>
  <si>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</si>
  <si>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</si>
  <si>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</si>
  <si>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</si>
  <si>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</si>
  <si>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</si>
  <si>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</si>
  <si>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</si>
  <si>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</si>
  <si>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</si>
  <si>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</si>
  <si>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</si>
  <si>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</si>
  <si>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</si>
  <si>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</si>
  <si>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</si>
  <si>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</si>
  <si>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</si>
  <si>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</si>
  <si>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</si>
  <si>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</si>
  <si>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</si>
  <si>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</si>
  <si>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</si>
  <si>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</si>
  <si>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</si>
  <si>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</si>
  <si>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</si>
  <si>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</si>
  <si>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</si>
  <si>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</si>
  <si>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</si>
  <si>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</si>
  <si>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</si>
  <si>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</si>
  <si>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</si>
  <si>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</si>
  <si>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</si>
  <si>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</si>
  <si>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</si>
  <si>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</si>
  <si>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</si>
  <si>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</si>
  <si>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</si>
  <si>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</si>
  <si>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</si>
  <si>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</si>
  <si>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</si>
  <si>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</si>
  <si>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</si>
  <si>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</si>
  <si>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</si>
  <si>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</si>
  <si>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</si>
  <si>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</si>
  <si>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</si>
  <si>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</si>
  <si>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</si>
  <si>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</si>
  <si>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</si>
  <si>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</si>
  <si>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</si>
  <si>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</si>
  <si>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</si>
  <si>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</si>
  <si>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</si>
  <si>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</si>
  <si>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</si>
  <si>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</si>
  <si>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</si>
  <si>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</si>
  <si>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</si>
  <si>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</si>
  <si>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</si>
  <si>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</si>
  <si>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</si>
  <si>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</si>
  <si>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</si>
  <si>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</si>
  <si>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</si>
  <si>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</si>
  <si>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</si>
  <si>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</si>
  <si>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</si>
  <si>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</si>
  <si>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</si>
  <si>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</si>
  <si>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</si>
  <si>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</si>
  <si>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</si>
  <si>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</si>
  <si>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</si>
  <si>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</si>
  <si>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</si>
  <si>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</si>
  <si>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</si>
  <si>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</si>
  <si>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</si>
  <si>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</si>
  <si>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</si>
  <si>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</si>
  <si>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</si>
  <si>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</si>
  <si>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</si>
  <si>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</si>
  <si>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</si>
  <si>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</si>
  <si>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</si>
  <si>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</si>
  <si>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</si>
  <si>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</si>
  <si>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</si>
  <si>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</si>
  <si>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</si>
  <si>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</si>
  <si>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</si>
  <si>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</si>
  <si>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</si>
  <si>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</si>
  <si>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</si>
  <si>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</si>
  <si>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</si>
  <si>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</si>
  <si>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</si>
  <si>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</si>
  <si>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</si>
  <si>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</si>
  <si>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</si>
  <si>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</si>
  <si>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</si>
  <si>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</si>
  <si>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</si>
  <si>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</si>
  <si>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</si>
  <si>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</si>
  <si>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</si>
  <si>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</si>
  <si>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</si>
  <si>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</si>
  <si>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</si>
  <si>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</si>
  <si>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</si>
  <si>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</si>
  <si>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</si>
  <si>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</si>
  <si>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</si>
  <si>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</si>
  <si>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</si>
  <si>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</si>
  <si>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</si>
  <si>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</si>
  <si>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</si>
  <si>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</si>
  <si>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</si>
  <si>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</si>
  <si>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</si>
  <si>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</si>
  <si>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</si>
  <si>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</si>
  <si>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</si>
  <si>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</si>
  <si>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</si>
  <si>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</si>
  <si>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</si>
  <si>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</si>
  <si>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</si>
  <si>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</si>
  <si>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</si>
  <si>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</si>
  <si>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</si>
  <si>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</si>
  <si>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</si>
  <si>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</si>
  <si>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</si>
  <si>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</si>
  <si>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</si>
  <si>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</si>
  <si>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</si>
  <si>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</si>
  <si>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</si>
  <si>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</si>
  <si>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</si>
  <si>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</si>
  <si>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</si>
  <si>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</si>
  <si>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</si>
  <si>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</si>
  <si>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</si>
  <si>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</si>
  <si>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</si>
  <si>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</si>
  <si>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</si>
  <si>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</si>
  <si>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</si>
  <si>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</si>
  <si>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</si>
  <si>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</si>
  <si>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</si>
  <si>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</si>
  <si>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</si>
  <si>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</si>
  <si>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</si>
  <si>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</si>
  <si>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</si>
  <si>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</si>
  <si>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</si>
  <si>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</si>
  <si>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</si>
  <si>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</si>
  <si>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</si>
  <si>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</si>
  <si>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</si>
  <si>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</si>
  <si>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</si>
  <si>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</si>
  <si>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</si>
  <si>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</si>
  <si>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</si>
  <si>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</si>
  <si>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</si>
  <si>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</si>
  <si>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</si>
  <si>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</si>
  <si>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</si>
  <si>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</si>
  <si>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</si>
  <si>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</si>
  <si>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</si>
  <si>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</si>
  <si>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</si>
  <si>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</si>
  <si>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</si>
  <si>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</si>
  <si>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</si>
  <si>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</si>
  <si>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</si>
  <si>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</si>
  <si>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</si>
  <si>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</si>
  <si>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</si>
  <si>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</si>
  <si>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</si>
  <si>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</si>
  <si>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</si>
  <si>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</si>
  <si>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</si>
  <si>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</si>
  <si>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</si>
  <si>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</si>
  <si>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</si>
  <si>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</si>
  <si>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</si>
  <si>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</si>
  <si>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</si>
  <si>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</si>
  <si>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</si>
  <si>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</si>
  <si>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</si>
  <si>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</si>
  <si>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</si>
  <si>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</si>
  <si>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</si>
  <si>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</si>
  <si>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</si>
  <si>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</si>
  <si>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</si>
  <si>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</si>
  <si>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</si>
  <si>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</si>
  <si>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</si>
  <si>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</si>
  <si>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</si>
  <si>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</si>
  <si>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</si>
  <si>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</si>
  <si>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</si>
  <si>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</si>
  <si>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</si>
  <si>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</si>
  <si>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</si>
  <si>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</si>
  <si>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</si>
  <si>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</si>
  <si>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</si>
  <si>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</si>
  <si>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</si>
  <si>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</si>
  <si>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</si>
  <si>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</si>
  <si>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</si>
  <si>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</si>
  <si>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</si>
  <si>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</si>
  <si>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</si>
  <si>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</si>
  <si>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</si>
  <si>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</si>
  <si>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</si>
  <si>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</si>
  <si>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</si>
  <si>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</si>
  <si>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</si>
  <si>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</si>
  <si>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</si>
  <si>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</si>
  <si>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</si>
  <si>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</si>
  <si>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</si>
  <si>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</si>
  <si>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</si>
  <si>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</si>
  <si>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</si>
  <si>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</si>
  <si>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</si>
  <si>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</si>
  <si>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</si>
  <si>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</si>
  <si>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</si>
  <si>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</si>
  <si>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</si>
  <si>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</si>
  <si>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</si>
  <si>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</si>
  <si>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</si>
  <si>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</si>
  <si>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</si>
  <si>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</si>
  <si>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</si>
  <si>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</si>
  <si>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</si>
  <si>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</si>
  <si>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</si>
  <si>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</si>
  <si>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</si>
  <si>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</si>
  <si>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</si>
  <si>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</si>
  <si>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</si>
  <si>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</si>
  <si>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</si>
  <si>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</si>
  <si>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</si>
  <si>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</si>
  <si>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</si>
  <si>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</si>
  <si>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</si>
  <si>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</si>
  <si>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</si>
  <si>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</si>
  <si>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</si>
  <si>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</si>
  <si>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</si>
  <si>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</si>
  <si>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</si>
  <si>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</si>
  <si>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</si>
  <si>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</si>
  <si>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</si>
  <si>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</si>
  <si>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</si>
  <si>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</si>
  <si>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</si>
  <si>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</si>
  <si>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</si>
  <si>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</si>
  <si>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</si>
  <si>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</si>
  <si>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</si>
  <si>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</si>
  <si>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</si>
  <si>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</si>
  <si>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</si>
  <si>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</si>
  <si>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</si>
  <si>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</si>
  <si>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</si>
  <si>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</si>
  <si>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</si>
  <si>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</si>
  <si>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</si>
  <si>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</si>
  <si>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</si>
  <si>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</si>
  <si>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</si>
  <si>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</si>
  <si>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</si>
  <si>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</si>
  <si>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</si>
  <si>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</si>
  <si>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</si>
  <si>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</si>
  <si>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</si>
  <si>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</si>
  <si>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</si>
  <si>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</si>
  <si>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</si>
  <si>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</si>
  <si>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</si>
  <si>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</si>
  <si>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</si>
  <si>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</si>
  <si>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</si>
  <si>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</si>
  <si>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</si>
  <si>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</si>
  <si>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</si>
  <si>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</si>
  <si>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</si>
  <si>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</si>
  <si>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</si>
  <si>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</si>
  <si>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</si>
  <si>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</si>
  <si>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</si>
  <si>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</si>
  <si>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</si>
  <si>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</si>
  <si>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</si>
  <si>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</si>
  <si>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</si>
  <si>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</si>
  <si>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</si>
  <si>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</si>
  <si>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</si>
  <si>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</si>
  <si>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</si>
  <si>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</si>
  <si>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</si>
  <si>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</si>
  <si>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</si>
  <si>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</si>
  <si>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</si>
  <si>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</si>
  <si>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</si>
  <si>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</si>
  <si>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</si>
  <si>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</si>
  <si>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</si>
  <si>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</si>
  <si>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</si>
  <si>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</si>
  <si>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</si>
  <si>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</si>
  <si>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</si>
  <si>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</si>
  <si>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</si>
  <si>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</si>
  <si>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</si>
  <si>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</si>
  <si>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</si>
  <si>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</si>
  <si>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</si>
  <si>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</si>
  <si>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</si>
  <si>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</si>
  <si>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</si>
  <si>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</si>
  <si>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</si>
  <si>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</si>
  <si>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</si>
  <si>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</si>
  <si>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</si>
  <si>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</si>
  <si>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</si>
  <si>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</si>
  <si>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</si>
  <si>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</si>
  <si>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</si>
  <si>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</si>
  <si>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</si>
  <si>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</si>
  <si>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</si>
  <si>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</si>
  <si>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</si>
  <si>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</si>
  <si>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</si>
  <si>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</si>
  <si>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</si>
  <si>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</si>
  <si>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</si>
  <si>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</si>
  <si>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</si>
  <si>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</si>
  <si>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</si>
  <si>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</si>
  <si>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</si>
  <si>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</si>
  <si>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</si>
  <si>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</si>
  <si>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</si>
  <si>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</si>
  <si>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</si>
  <si>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</si>
  <si>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</si>
  <si>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</si>
  <si>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</si>
  <si>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</si>
  <si>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</si>
  <si>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</si>
  <si>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</si>
  <si>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</si>
  <si>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</si>
  <si>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</si>
  <si>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</si>
  <si>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</si>
  <si>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</si>
  <si>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</si>
  <si>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</si>
  <si>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</si>
  <si>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</si>
  <si>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</si>
  <si>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</si>
  <si>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</si>
  <si>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</si>
  <si>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</si>
  <si>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</si>
  <si>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</si>
  <si>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</si>
  <si>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</si>
  <si>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</si>
  <si>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</si>
  <si>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</si>
  <si>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</si>
  <si>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</si>
  <si>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</si>
  <si>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</si>
  <si>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</si>
  <si>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</si>
  <si>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</si>
  <si>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</si>
  <si>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</si>
  <si>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</si>
  <si>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</si>
  <si>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</si>
  <si>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</si>
  <si>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</si>
  <si>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</si>
  <si>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</si>
  <si>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</si>
  <si>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</si>
  <si>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</si>
  <si>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</si>
  <si>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</si>
  <si>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</si>
  <si>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</si>
  <si>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</si>
  <si>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</si>
  <si>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</si>
  <si>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</si>
  <si>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</si>
  <si>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</si>
  <si>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</si>
  <si>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</si>
  <si>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</si>
  <si>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</si>
  <si>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</si>
  <si>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</si>
  <si>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</si>
  <si>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</si>
  <si>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</si>
  <si>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</si>
  <si>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</si>
  <si>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</si>
  <si>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</si>
  <si>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</si>
  <si>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</si>
  <si>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</si>
  <si>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</si>
  <si>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</si>
  <si>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</si>
  <si>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</si>
  <si>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</si>
  <si>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</si>
  <si>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</si>
  <si>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</si>
  <si>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</si>
  <si>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</si>
  <si>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</si>
  <si>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</si>
  <si>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</si>
  <si>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</si>
  <si>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</si>
  <si>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</si>
  <si>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</si>
  <si>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</si>
  <si>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</si>
  <si>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</si>
  <si>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</si>
  <si>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</si>
  <si>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</si>
  <si>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</si>
  <si>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</si>
  <si>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</si>
  <si>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</si>
  <si>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</si>
  <si>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</si>
  <si>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</si>
  <si>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</si>
  <si>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</si>
  <si>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</si>
  <si>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</si>
  <si>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</si>
  <si>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</si>
  <si>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</si>
  <si>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</si>
  <si>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</si>
  <si>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</si>
  <si>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</si>
  <si>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</si>
  <si>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</si>
  <si>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</si>
  <si>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</si>
  <si>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</si>
  <si>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</si>
  <si>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</si>
  <si>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</si>
  <si>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</si>
  <si>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</si>
  <si>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</si>
  <si>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</si>
  <si>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</si>
  <si>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</si>
  <si>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</si>
  <si>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</si>
  <si>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</si>
  <si>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</si>
  <si>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</si>
  <si>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</si>
  <si>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</si>
  <si>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</si>
  <si>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</si>
  <si>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</si>
  <si>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</si>
  <si>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</si>
  <si>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</si>
  <si>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</si>
  <si>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</si>
  <si>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</si>
  <si>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</si>
  <si>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</si>
  <si>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</si>
  <si>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</si>
  <si>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</si>
  <si>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</si>
  <si>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</si>
  <si>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</si>
  <si>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</si>
  <si>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</si>
  <si>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</si>
  <si>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</si>
  <si>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</si>
  <si>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</si>
  <si>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</si>
  <si>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</si>
  <si>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</si>
  <si>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</si>
  <si>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</si>
  <si>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</si>
  <si>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</si>
  <si>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</si>
  <si>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</si>
  <si>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</si>
  <si>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</si>
  <si>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</si>
  <si>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</si>
  <si>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</si>
  <si>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</si>
  <si>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</si>
  <si>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</si>
  <si>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</si>
  <si>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</si>
  <si>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</si>
  <si>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</si>
  <si>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</si>
  <si>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</si>
  <si>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</si>
  <si>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</si>
  <si>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</si>
  <si>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</si>
  <si>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</si>
  <si>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</si>
  <si>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</si>
  <si>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</si>
  <si>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</si>
  <si>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</si>
  <si>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</si>
  <si>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</si>
  <si>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</si>
  <si>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</si>
  <si>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</si>
  <si>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</si>
  <si>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</si>
  <si>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</si>
  <si>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</si>
  <si>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</si>
  <si>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</si>
  <si>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</si>
  <si>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</si>
  <si>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</si>
  <si>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</si>
  <si>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</si>
  <si>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</si>
  <si>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</si>
  <si>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</si>
  <si>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</si>
  <si>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</si>
  <si>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</si>
  <si>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</si>
  <si>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</si>
  <si>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</si>
  <si>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</si>
  <si>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</si>
  <si>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</si>
  <si>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</si>
  <si>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</si>
  <si>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</si>
  <si>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</si>
  <si>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</si>
  <si>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</si>
  <si>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</si>
  <si>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</si>
  <si>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</si>
  <si>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</si>
  <si>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</si>
  <si>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</si>
  <si>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</si>
  <si>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</si>
  <si>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</si>
  <si>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</si>
  <si>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</si>
  <si>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</si>
  <si>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</si>
  <si>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</si>
  <si>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</si>
  <si>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</si>
  <si>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</si>
  <si>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</si>
  <si>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</si>
  <si>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</si>
  <si>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</si>
  <si>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</si>
  <si>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</si>
  <si>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</si>
  <si>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</si>
  <si>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</si>
  <si>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</si>
  <si>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</si>
  <si>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</si>
  <si>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</si>
  <si>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</si>
  <si>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</si>
  <si>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</si>
  <si>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</si>
  <si>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</si>
  <si>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</si>
  <si>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</si>
  <si>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</si>
  <si>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</si>
  <si>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</si>
  <si>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</si>
  <si>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</si>
  <si>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</si>
  <si>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</si>
  <si>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</si>
  <si>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</si>
  <si>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</si>
  <si>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</si>
  <si>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</si>
  <si>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</si>
  <si>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</si>
  <si>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</si>
  <si>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</si>
  <si>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</si>
  <si>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</si>
  <si>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</si>
  <si>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</si>
  <si>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</si>
  <si>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</si>
  <si>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</si>
  <si>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</si>
  <si>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</si>
  <si>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</si>
  <si>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</si>
  <si>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</si>
  <si>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</si>
  <si>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</si>
  <si>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</si>
  <si>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</si>
  <si>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</si>
  <si>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</si>
  <si>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</si>
  <si>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</si>
  <si>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</si>
  <si>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</si>
  <si>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</si>
  <si>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</si>
  <si>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</si>
  <si>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</si>
  <si>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</si>
  <si>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</si>
  <si>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</si>
  <si>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</si>
  <si>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</si>
  <si>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</si>
  <si>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</si>
  <si>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</si>
  <si>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</si>
  <si>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</si>
  <si>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</si>
  <si>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</si>
  <si>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</si>
  <si>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</si>
  <si>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</si>
  <si>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</si>
  <si>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</si>
  <si>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</si>
  <si>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</si>
  <si>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</si>
  <si>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</si>
  <si>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</si>
  <si>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</si>
  <si>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</si>
  <si>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</si>
  <si>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</si>
  <si>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</si>
  <si>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</si>
  <si>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</si>
  <si>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</si>
  <si>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</si>
  <si>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</si>
  <si>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</si>
  <si>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</si>
  <si>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</si>
  <si>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</si>
  <si>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</si>
  <si>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</si>
  <si>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</si>
  <si>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</si>
  <si>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</si>
  <si>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</si>
  <si>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</si>
  <si>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</si>
  <si>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</si>
  <si>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</si>
  <si>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</si>
  <si>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</si>
  <si>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</si>
  <si>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</si>
  <si>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</si>
  <si>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</si>
  <si>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</si>
  <si>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</si>
  <si>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</si>
  <si>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</si>
  <si>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</si>
  <si>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</si>
  <si>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</si>
  <si>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</si>
  <si>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</si>
  <si>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</si>
  <si>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</si>
  <si>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</si>
  <si>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</si>
  <si>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</si>
  <si>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</si>
  <si>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</si>
  <si>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</si>
  <si>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</si>
  <si>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</si>
  <si>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</si>
  <si>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</si>
  <si>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</si>
  <si>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</si>
  <si>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</si>
  <si>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</si>
  <si>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</si>
  <si>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</si>
  <si>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</si>
  <si>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</si>
  <si>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</si>
  <si>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</si>
  <si>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</si>
  <si>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</si>
  <si>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</si>
  <si>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</si>
  <si>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</si>
  <si>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</si>
  <si>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</si>
  <si>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</si>
  <si>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</si>
  <si>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</si>
  <si>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</si>
  <si>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</si>
  <si>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</si>
  <si>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</si>
  <si>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</si>
  <si>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</si>
  <si>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</si>
  <si>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</si>
  <si>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</si>
  <si>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</si>
  <si>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</si>
  <si>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</si>
  <si>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</si>
  <si>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</si>
  <si>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</si>
  <si>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</si>
  <si>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</si>
  <si>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</si>
  <si>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</si>
  <si>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</si>
  <si>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</si>
  <si>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</si>
  <si>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</si>
  <si>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</si>
  <si>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</si>
  <si>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</si>
  <si>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</si>
  <si>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</si>
  <si>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</si>
  <si>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</si>
  <si>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</si>
  <si>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</si>
  <si>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</si>
  <si>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</si>
  <si>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</si>
  <si>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</si>
  <si>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</si>
  <si>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</si>
  <si>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</si>
  <si>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</si>
  <si>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</si>
  <si>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</si>
  <si>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</si>
  <si>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</si>
  <si>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</si>
  <si>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</si>
  <si>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</si>
  <si>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</si>
  <si>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</si>
  <si>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</si>
  <si>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</si>
  <si>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</si>
  <si>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</si>
  <si>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</si>
  <si>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</si>
  <si>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</si>
  <si>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</si>
  <si>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</si>
  <si>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</si>
  <si>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</si>
  <si>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</si>
  <si>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</si>
  <si>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</si>
  <si>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</si>
  <si>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</si>
  <si>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</si>
  <si>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</si>
  <si>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</si>
  <si>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</si>
  <si>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</si>
  <si>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</si>
  <si>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</si>
  <si>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</si>
  <si>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</si>
  <si>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</si>
  <si>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</si>
  <si>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</si>
  <si>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</si>
  <si>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</si>
  <si>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</si>
  <si>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</si>
  <si>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</si>
  <si>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</si>
  <si>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</si>
  <si>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</si>
  <si>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</si>
  <si>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</si>
  <si>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</si>
  <si>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</si>
  <si>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</si>
  <si>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</si>
  <si>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</si>
  <si>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</si>
  <si>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</si>
  <si>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</si>
  <si>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</si>
  <si>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</si>
  <si>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</si>
  <si>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</si>
  <si>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</si>
  <si>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</si>
  <si>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</si>
  <si>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</si>
  <si>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</si>
  <si>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</si>
  <si>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</si>
  <si>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</si>
  <si>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</si>
  <si>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</si>
  <si>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</si>
  <si>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</si>
  <si>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</si>
  <si>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</si>
  <si>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</si>
  <si>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</si>
  <si>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</si>
  <si>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</si>
  <si>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</si>
  <si>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</si>
  <si>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</si>
  <si>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</si>
  <si>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</si>
  <si>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</si>
  <si>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</si>
  <si>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</si>
  <si>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</si>
  <si>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</si>
  <si>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</si>
  <si>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</si>
  <si>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</si>
  <si>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</si>
  <si>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</si>
  <si>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</si>
  <si>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</si>
  <si>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</si>
  <si>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</si>
  <si>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</si>
  <si>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</si>
  <si>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</si>
  <si>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</si>
  <si>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</si>
  <si>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</si>
  <si>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</si>
  <si>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</si>
  <si>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</si>
  <si>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</si>
  <si>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</si>
  <si>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</si>
  <si>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</si>
  <si>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</si>
  <si>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</si>
  <si>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</si>
  <si>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</si>
  <si>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</si>
  <si>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</si>
  <si>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</si>
  <si>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</si>
  <si>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</si>
  <si>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</si>
  <si>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</si>
  <si>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</si>
  <si>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</si>
  <si>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</si>
  <si>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</si>
  <si>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</si>
  <si>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</si>
  <si>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</si>
  <si>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</si>
  <si>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</si>
  <si>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</si>
  <si>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</si>
  <si>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</si>
  <si>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</si>
  <si>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</si>
  <si>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</si>
  <si>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</si>
  <si>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</si>
  <si>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</si>
  <si>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</si>
  <si>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</si>
  <si>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</si>
  <si>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</si>
  <si>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</si>
  <si>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</si>
  <si>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</si>
  <si>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</si>
  <si>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</si>
  <si>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</si>
  <si>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</si>
  <si>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</si>
  <si>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</si>
  <si>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</si>
  <si>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</si>
  <si>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</si>
  <si>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</si>
  <si>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</si>
  <si>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</si>
  <si>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</si>
  <si>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</si>
  <si>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</si>
  <si>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</si>
  <si>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</si>
  <si>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</si>
  <si>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</si>
  <si>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</si>
  <si>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</si>
  <si>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</si>
  <si>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</si>
  <si>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</si>
  <si>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</si>
  <si>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</si>
  <si>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</si>
  <si>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</si>
  <si>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</si>
  <si>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</si>
  <si>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</si>
  <si>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</si>
  <si>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</si>
  <si>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</si>
  <si>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</si>
  <si>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</si>
  <si>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</si>
  <si>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</si>
  <si>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</si>
  <si>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</si>
  <si>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</si>
  <si>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</si>
  <si>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</si>
  <si>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</si>
  <si>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</si>
  <si>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</si>
  <si>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</si>
  <si>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</si>
  <si>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</si>
  <si>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</si>
  <si>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</si>
  <si>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</si>
  <si>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</si>
  <si>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</si>
  <si>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</si>
  <si>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</si>
  <si>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</si>
  <si>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</si>
  <si>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</si>
  <si>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</si>
  <si>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</si>
  <si>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</si>
  <si>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</si>
  <si>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</si>
  <si>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</si>
  <si>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</si>
  <si>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</si>
  <si>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</si>
  <si>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</si>
  <si>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</si>
  <si>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</si>
  <si>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</si>
  <si>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</si>
  <si>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</si>
  <si>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</si>
  <si>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</si>
  <si>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</si>
  <si>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</si>
  <si>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</si>
  <si>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</si>
  <si>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</si>
  <si>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</si>
  <si>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</si>
  <si>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</si>
  <si>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</si>
  <si>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</si>
  <si>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</si>
  <si>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</si>
  <si>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</si>
  <si>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</si>
  <si>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</si>
  <si>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</si>
  <si>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</si>
  <si>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</si>
  <si>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</si>
  <si>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</si>
  <si>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</si>
  <si>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</si>
  <si>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</si>
  <si>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</si>
  <si>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</si>
  <si>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</si>
  <si>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</si>
  <si>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</si>
  <si>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</si>
  <si>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</si>
  <si>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</si>
  <si>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</si>
  <si>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</si>
  <si>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</si>
  <si>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</si>
  <si>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</si>
  <si>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</si>
  <si>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</si>
  <si>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</si>
  <si>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</si>
  <si>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</si>
  <si>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</si>
  <si>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</si>
  <si>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</si>
  <si>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</si>
  <si>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</si>
  <si>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</si>
  <si>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</si>
  <si>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</si>
  <si>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</si>
  <si>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</si>
  <si>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</si>
  <si>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</si>
  <si>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</si>
  <si>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</si>
  <si>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</si>
  <si>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</si>
  <si>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</si>
  <si>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</si>
  <si>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</si>
  <si>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</si>
  <si>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</si>
  <si>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</si>
  <si>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</si>
  <si>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</si>
  <si>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</si>
  <si>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</si>
  <si>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</si>
  <si>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</si>
  <si>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</si>
  <si>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</si>
  <si>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</si>
  <si>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</si>
  <si>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</si>
  <si>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</si>
  <si>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</si>
  <si>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</si>
  <si>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</si>
  <si>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</si>
  <si>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</si>
  <si>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</si>
  <si>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</si>
  <si>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</si>
  <si>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</si>
  <si>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</si>
  <si>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</si>
  <si>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</si>
  <si>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</si>
  <si>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</si>
  <si>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</si>
  <si>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</si>
  <si>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</si>
  <si>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</si>
  <si>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</si>
  <si>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</si>
  <si>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</si>
  <si>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</si>
  <si>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</si>
  <si>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</si>
  <si>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</si>
  <si>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</si>
  <si>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</si>
  <si>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</si>
  <si>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</si>
  <si>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</si>
  <si>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</si>
  <si>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</si>
  <si>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</si>
  <si>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</si>
  <si>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</si>
  <si>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</si>
  <si>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</si>
  <si>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</si>
  <si>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</si>
  <si>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</si>
  <si>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</si>
  <si>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</si>
  <si>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</si>
  <si>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</si>
  <si>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</si>
  <si>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</si>
  <si>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</si>
  <si>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</si>
  <si>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</si>
  <si>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</si>
  <si>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</si>
  <si>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</si>
  <si>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</si>
  <si>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</si>
  <si>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</si>
  <si>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</si>
  <si>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</si>
  <si>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</si>
  <si>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</si>
  <si>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</si>
  <si>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</si>
  <si>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</si>
  <si>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</si>
  <si>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</si>
  <si>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</si>
  <si>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</si>
  <si>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</si>
  <si>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</si>
  <si>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</si>
  <si>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</si>
  <si>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</si>
  <si>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</si>
  <si>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</si>
  <si>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</si>
  <si>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</si>
  <si>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</si>
  <si>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</si>
  <si>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</si>
  <si>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</si>
  <si>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</si>
  <si>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</si>
  <si>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</si>
  <si>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</si>
  <si>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</si>
  <si>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</si>
  <si>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</si>
  <si>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</si>
  <si>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</si>
  <si>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</si>
  <si>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</si>
  <si>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</si>
  <si>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</si>
  <si>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</si>
  <si>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</si>
  <si>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</si>
  <si>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</si>
  <si>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</si>
  <si>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</si>
  <si>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</si>
  <si>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</si>
  <si>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</si>
  <si>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</si>
  <si>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</si>
  <si>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</si>
  <si>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</si>
  <si>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</si>
  <si>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</si>
  <si>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</si>
  <si>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</si>
  <si>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</si>
  <si>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</si>
  <si>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</si>
  <si>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</si>
  <si>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</si>
  <si>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</si>
  <si>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</si>
  <si>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</si>
  <si>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</si>
  <si>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</si>
  <si>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</si>
  <si>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</si>
  <si>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</si>
  <si>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</si>
  <si>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</si>
  <si>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</si>
  <si>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</si>
  <si>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</si>
  <si>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</si>
  <si>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</si>
  <si>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</si>
  <si>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</si>
  <si>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</si>
  <si>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</si>
  <si>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</si>
  <si>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</si>
  <si>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</si>
  <si>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</si>
  <si>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</si>
  <si>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</si>
  <si>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</si>
  <si>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</si>
  <si>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</si>
  <si>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</si>
  <si>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</si>
  <si>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</si>
  <si>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</si>
  <si>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</si>
  <si>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</si>
  <si>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</si>
  <si>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</si>
  <si>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</si>
  <si>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</si>
  <si>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</si>
  <si>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</si>
  <si>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</si>
  <si>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</si>
  <si>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</si>
  <si>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</si>
  <si>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</si>
  <si>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</si>
  <si>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</si>
  <si>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</si>
  <si>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</si>
  <si>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</si>
  <si>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</si>
  <si>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</si>
  <si>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</si>
  <si>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</si>
  <si>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</si>
  <si>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</si>
  <si>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</si>
  <si>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</si>
  <si>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</si>
  <si>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</si>
  <si>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</si>
  <si>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</si>
  <si>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</si>
  <si>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</si>
  <si>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</si>
  <si>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</si>
  <si>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</si>
  <si>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</si>
  <si>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</si>
  <si>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</si>
  <si>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</si>
  <si>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</si>
  <si>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</si>
  <si>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</si>
  <si>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</si>
  <si>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</si>
  <si>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</si>
  <si>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</si>
  <si>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</si>
  <si>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</si>
  <si>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</si>
  <si>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</si>
  <si>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</si>
  <si>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</si>
  <si>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</si>
  <si>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</si>
  <si>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</si>
  <si>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</si>
  <si>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</si>
  <si>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</si>
  <si>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</si>
  <si>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</si>
  <si>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</si>
  <si>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</si>
  <si>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</si>
  <si>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</si>
  <si>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</si>
  <si>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</si>
  <si>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</si>
  <si>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</si>
  <si>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</si>
  <si>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</si>
  <si>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</si>
  <si>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</si>
  <si>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</si>
  <si>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</si>
  <si>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</si>
  <si>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</si>
  <si>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</si>
  <si>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</si>
  <si>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</si>
  <si>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</si>
  <si>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</si>
  <si>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</si>
  <si>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</si>
  <si>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</si>
  <si>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</si>
  <si>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</si>
  <si>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</si>
  <si>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</si>
  <si>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</si>
  <si>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</si>
  <si>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</si>
  <si>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</si>
  <si>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</si>
  <si>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</si>
  <si>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</si>
  <si>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</si>
  <si>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</si>
  <si>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</si>
  <si>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</si>
  <si>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</si>
  <si>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</si>
  <si>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</si>
  <si>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</si>
  <si>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</si>
  <si>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</si>
  <si>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</si>
  <si>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</si>
  <si>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</si>
  <si>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</si>
  <si>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</si>
  <si>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</si>
  <si>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</si>
  <si>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</si>
  <si>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</si>
  <si>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</si>
  <si>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</si>
  <si>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</si>
  <si>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</si>
  <si>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</si>
  <si>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</si>
  <si>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</si>
  <si>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</si>
  <si>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</si>
  <si>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</si>
  <si>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</si>
  <si>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</si>
  <si>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</si>
  <si>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</si>
  <si>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</si>
  <si>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</si>
  <si>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</si>
  <si>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</si>
  <si>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</si>
  <si>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</si>
  <si>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</si>
  <si>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</si>
  <si>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</si>
  <si>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</si>
  <si>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</si>
  <si>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</si>
  <si>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</si>
  <si>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</si>
  <si>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</si>
  <si>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</si>
  <si>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</si>
  <si>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</si>
  <si>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</si>
  <si>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</si>
  <si>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</si>
  <si>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</si>
  <si>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</si>
  <si>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</si>
  <si>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</si>
  <si>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</si>
  <si>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</si>
  <si>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</si>
  <si>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</si>
  <si>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</si>
  <si>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</si>
  <si>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</si>
  <si>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</si>
  <si>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</si>
  <si>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</si>
  <si>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</si>
  <si>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</si>
  <si>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</si>
  <si>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</si>
  <si>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</si>
  <si>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</si>
  <si>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</si>
  <si>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</si>
  <si>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as per TRM MAS0558 HUB site after rested all connected sites restored expect RYQ0985
now team dispatched 80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</si>
  <si>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</si>
  <si>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</si>
  <si>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</si>
  <si>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</si>
  <si>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</si>
  <si>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Site Down Again Sceco cut at Aria, Team saving HUB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</si>
  <si>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</si>
  <si>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</si>
  <si>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</si>
  <si>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</si>
  <si>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</si>
  <si>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</si>
  <si>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</si>
  <si>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</si>
  <si>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</si>
  <si>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</si>
  <si>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PCM-20251123-00000458</t>
  </si>
  <si>
    <t xml:space="preserve">site agin down at 2025-11-23 11:44:33 / EM team at site </t>
  </si>
  <si>
    <t>NO PCM</t>
  </si>
  <si>
    <t>ABH teams securing Hub sites ABH0049 &amp; ABH0612 , We have Sceco blackout in ABHA right now.</t>
  </si>
  <si>
    <t>PCM-20251123-00000892</t>
  </si>
  <si>
    <t xml:space="preserve">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</si>
</sst>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3" dataDxfId="172" headerRowBorderDxfId="170" tableBorderDxfId="171" totalsRowBorderDxfId="169">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3" totalsRowShown="0" headerRowDxfId="156" dataDxfId="155" headerRowBorderDxfId="153" tableBorderDxfId="154" totalsRowBorderDxfId="152">
  <autoFilter ref="A1:CJ1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7" totalsRowShown="0" headerRowDxfId="47" dataDxfId="46" headerRowBorderDxfId="44" tableBorderDxfId="45" totalsRowBorderDxfId="43">
  <autoFilter ref="A1:L4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30" dataDxfId="29" headerRowBorderDxfId="27" tableBorderDxfId="28">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K17" sqref="K17"/>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321.58691979166906</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45984.535345601849</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45984.535345601849</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45984.535345601849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45984.535345601849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45984.535345601849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45984.535345601849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45984.535345601849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45984.535345601849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45984.535345717595</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45984.535345717595</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45984.535345717595</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45984.535345717595</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45984.535345717595</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45984.535345717595</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45984.535345717595</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45984.535345717595</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45984.535345717595</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45984.535345717595</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45984.535345717595</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45984.535345717595</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45984.535345717595</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45984.535345717595</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45984.535345717595</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45984.535345717595</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45984.535345717595</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45984.535345717595</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45984.535345717595</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45984.535345717595</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45984.535345717595</v>
      </c>
      <c r="H31" s="137"/>
      <c r="I31" s="135" t="str">
        <f>IFERROR(VLOOKUP(D31,DB!A:F,6,0),"")</f>
        <v/>
      </c>
      <c r="J31" s="135" t="str">
        <f>IFERROR(VLOOKUP(D31,DB!A:G,7,0),"")</f>
        <v/>
      </c>
      <c r="K31" s="139"/>
      <c r="L31" s="140" t="str">
        <f>IFERROR(VLOOKUP(D31,DB!A:I,9,0),"")</f>
        <v/>
      </c>
    </row>
    <row r="32" spans="1:12" ht="15" customHeight="1">
      <c r="A32" s="141"/>
      <c r="B32" s="128" t="str">
        <f>IFERROR(VLOOKUP(D32,DB!A:K,11,0),"")</f>
        <v/>
      </c>
      <c r="C32" s="128"/>
      <c r="D32" s="142"/>
      <c r="E32" s="129"/>
      <c r="F32" s="130"/>
      <c r="G32" s="131">
        <f ca="1">IFERROR(NOW()-F32,"-")</f>
        <v>45984.535345717595</v>
      </c>
      <c r="H32" s="130"/>
      <c r="I32" s="128" t="str">
        <f>IFERROR(VLOOKUP(D32,DB!A:F,6,0),"")</f>
        <v/>
      </c>
      <c r="J32" s="128" t="str">
        <f>IFERROR(VLOOKUP(D32,DB!A:G,7,0),"")</f>
        <v/>
      </c>
      <c r="K32" s="132"/>
      <c r="L32" s="133" t="str">
        <f>IFERROR(VLOOKUP(D32,DB!A:I,9,0),"")</f>
        <v/>
      </c>
    </row>
  </sheetData>
  <customSheetViews>
    <customSheetView guid="{F6042A99-DD27-4453-835D-0834D95730CC}" filter="1" showAutoFilter="1">
      <pageMargins left="0" right="0" top="0" bottom="0" header="0" footer="0"/>
      <autoFilter ref="B1:M1" xr:uid="{939FA1EF-C581-4AF2-9CA1-60A9439391DC}"/>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3"/>
  <sheetViews>
    <sheetView workbookViewId="0">
      <pane ySplit="1" topLeftCell="A11"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159.53550775463373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0.14792673611373175</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c r="D5" s="18" t="s">
        <v>25468</v>
      </c>
      <c r="E5" s="102"/>
      <c r="F5" s="103"/>
      <c r="G5" s="104">
        <f ca="1">IFERROR(NOW()-F5,"-")</f>
        <v>45984.535345717595</v>
      </c>
      <c r="H5" s="151">
        <v>45984.455046296294</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45984.535345717595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45984.535345717595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45984.535345717595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61"/>
      <c r="E9" s="102"/>
      <c r="F9" s="103"/>
      <c r="G9" s="104">
        <f ca="1">IFERROR(NOW()-F9,"-")</f>
        <v>45984.535345717595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45984.535345717595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45984.535345717595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45984.535345717595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45984.535345717595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45984.535345717595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45984.535345717595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45984.535345717595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45984.535345717595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45984.535345717595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45984.535345717595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45984.535345717595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45984.535345717595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45984.535345717595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45984.535345717595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45984.535345717595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45984.535345717595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45984.535345717595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45984.535345717595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45984.535345717595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45984.535345717595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45984.535345717595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45984.535345717595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45984.535345717595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45984.535345717595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45984.535345717595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45984.535345717595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45984.535345717595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45984.535345717595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45984.535345717595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45984.535345717595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45984.535345717595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45984.535345717595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45984.535345717595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45984.535345717595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45984.535345717595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45984.535345717595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45984.535345717595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45984.535345717595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45984.535345717595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45984.535345717595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45984.535345717595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45984.535345717595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45984.535345717595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45984.535345717595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45984.535345717595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45984.535345717595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45984.535345717595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45984.535345717595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45984.535345717595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45984.535345717595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45984.535345717595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45984.535345717595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45984.535345717595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45984.535345717595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45984.535345717595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45984.535345717595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45984.535345717595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45984.535345717595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45984.535345717595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45984.535345717595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45984.535345717595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45984.535345717595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45984.535345717595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45984.535345717595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45984.535345717595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45984.535345717595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45984.535345717595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45984.535345717595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45984.535345717595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45984.535345717595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45984.535345717595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45984.535345717595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45984.535345717595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45984.535345717595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45984.535345717595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45984.535345717595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45984.535345717595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45984.535345717595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45984.535345717595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45984.535345717595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45984.535345717595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45984.535345717595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45984.535345717595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45984.535345717595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45984.535345717595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45984.535345717595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45984.535345717595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45984.535345717595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45984.535345717595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45984.535345717595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45984.535345717595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45984.535345717595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45984.535345717595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45984.535345717595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45984.535345717595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45984.535345717595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45984.535345717595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45984.535345717595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45984.535345717595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45984.535345717595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45984.535345717595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45984.535345717595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45984.535345717595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45984.535345717595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45984.535345717595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45984.535345717595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45984.535345717595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45984.535345717595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45984.535345717595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45984.535345717595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45984.535345717595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45984.535345717595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45984.535345717595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45984.535345717595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45984.535345717595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45984.535345717595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45984.535345717595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45984.535345717595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45984.535345717595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45984.535345717595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45984.535345717595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45984.535345717595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45984.535345717595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45984.535345717595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45984.535345717595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45984.535345717595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45984.535345717595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45984.535345717595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45984.535345717595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45984.535345717595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45984.535345717595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45984.535345717595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45984.535345717595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45984.535345717595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45984.535345717595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45984.535345717595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45984.535345717595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45984.535345717595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45984.535345717595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45984.535345717595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45984.535345717595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45984.535345717595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45984.535345717595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45984.535345717595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sheetData>
  <dataValidations count="2">
    <dataValidation allowBlank="1" showInputMessage="1" showErrorMessage="1" sqref="E1" xr:uid="{4D935161-CDD3-4592-B877-3FB59C99E142}"/>
    <dataValidation type="list" allowBlank="1" showInputMessage="1" showErrorMessage="1" sqref="E3:E1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2" ca="1" si="0">IFERROR(NOW()-F2,"-")</f>
        <v>45984.535345717595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45984.535345717595</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45984.535345717595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45984.535345717595</v>
      </c>
      <c r="H5" s="22"/>
      <c r="I5" s="19" t="str">
        <f>IFERROR(VLOOKUP(D5,DB!A:F,6,0),"")</f>
        <v/>
      </c>
      <c r="J5" s="18" t="str">
        <f>IFERROR(VLOOKUP(D5,DB!A:G,7,0),"")</f>
        <v/>
      </c>
      <c r="K5" s="45"/>
      <c r="L5" s="23" t="str">
        <f>IFERROR(VLOOKUP(D5,DB!A:I,9,0),"")</f>
        <v/>
      </c>
    </row>
    <row r="6" spans="1:13" ht="15" customHeight="1">
      <c r="A6" s="19"/>
      <c r="B6" s="61" t="str">
        <f>IFERROR(VLOOKUP(D6,DB!A:K,11,0),"")</f>
        <v>R3</v>
      </c>
      <c r="C6" s="18"/>
      <c r="D6" s="143" t="s">
        <v>13431</v>
      </c>
      <c r="E6" s="18"/>
      <c r="F6" s="20"/>
      <c r="G6" s="21">
        <f t="shared" ca="1" si="0"/>
        <v>45984.535345717595</v>
      </c>
      <c r="H6" s="22"/>
      <c r="I6" s="19" t="str">
        <f>IFERROR(VLOOKUP(D6,DB!A:F,6,0),"")</f>
        <v>SCECO</v>
      </c>
      <c r="J6" s="18" t="str">
        <f>IFERROR(VLOOKUP(D6,DB!A:G,7,0),"")</f>
        <v>Dead</v>
      </c>
      <c r="K6" s="45"/>
      <c r="L6" s="23" t="str">
        <f>IFERROR(VLOOKUP(D6,DB!A:I,9,0),"")</f>
        <v>Latis</v>
      </c>
    </row>
    <row r="7" spans="1:13" ht="15" customHeight="1">
      <c r="A7" s="19"/>
      <c r="B7" s="61" t="str">
        <f>IFERROR(VLOOKUP(D7,DB!A:K,11,0),"")</f>
        <v/>
      </c>
      <c r="C7" s="18"/>
      <c r="D7" s="18" t="str">
        <f>IFERROR(VLOOKUP(#REF!,DB!#REF!,7,0),"")</f>
        <v/>
      </c>
      <c r="E7" s="18"/>
      <c r="F7" s="20"/>
      <c r="G7" s="21">
        <f t="shared" ca="1" si="0"/>
        <v>45984.535345717595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45984.535345717595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45984.535345717595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45984.535345717595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45984.535345717595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45984.535345717595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45984.535345717595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45984.535345717595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45984.535345717595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45984.535345717595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45984.535345717595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45984.535345717595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45984.535345717595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45984.535345717595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45984.535345717595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45984.535345717595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45984.535345717595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45984.535345717595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45984.535345717595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45984.535345717595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45984.535345717595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45984.535345717595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45984.535345717595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45984.535345717595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45984.535345717595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45984.535345717595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45984.535345717595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45984.535345717595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45984.535345717595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45984.535345717595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45984.535345717595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45984.535345717595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45984.535345717595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45984.535345717595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45984.535345717595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45984.535345717595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45984.535345717595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45984.535345717595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45984.535345717595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45984.535345717595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45984.535345717595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45984.535345717595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45984.535345717595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45984.535345717595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45984.535345717595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45984.535345717595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45984.535345717595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45984.535345717595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45984.535345717595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45984.535345717595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45984.535345717595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45984.535345717595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45984.535345717595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45984.535345717595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45984.535345717595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45984.535345717595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45984.535345717595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45984.535345717595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45984.535345717595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45984.535345717595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45984.535345717595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45984.535345717595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45984.535345717595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45984.535345717595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45984.535345717595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45984.535345717595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45984.535345717595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45984.535345717595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45984.535345717595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45984.535345717595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45984.535345717595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45984.535345717595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45984.535345717595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45984.535345717595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45984.535345717595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45984.535345717595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45984.535345717595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45984.535345717595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45984.535345717595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45984.535345717595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45984.535345717595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45984.535345717595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45984.535345717595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45984.535345717595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45984.535345717595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45984.535345717595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45984.535345717595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45984.535345717595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45984.535345717595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45984.535345717595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45984.535345717595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45984.535345717595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45984.535345717595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45984.535345717595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45984.535345717595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45984.535345717595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45984.535345717595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45984.535345717595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45984.535345717595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45984.535345717595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45984.535345717595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45984.535345717595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45984.535345717595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45984.535345717595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45984.535345717595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45984.535345717595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45984.535345717595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45984.535345717595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45984.535345717595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45984.535345717595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45984.535345717595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45984.535345717595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45984.535345717595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45984.535345717595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45984.535345717595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45984.535345717595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45984.535345717595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45984.535345717595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45984.535345717595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45984.535345717595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45984.535345717595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45984.535345717595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45984.535345717595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45984.535345717595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45984.535345717595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45984.535345717595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45984.535345717595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45984.535345717595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45984.535345717595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45984.535345717595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45984.535345717595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45984.535345717595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45984.535345717595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45984.535345717595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45984.535345717595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45984.535345717595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45984.535345717595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45984.535345717595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45984.535345717595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45984.535345717595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45984.535345717595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45984.535345717595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45984.535345717595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45984.535345717595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45984.535345717595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45984.535345717595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45984.535345717595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45984.535345717595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45984.535345717595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45984.535345717595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45984.535345717595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45984.535345717595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45984.535345717595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45984.535345717595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45984.535345717595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45984.535345717595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45984.535345717595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45984.535345717595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45984.535345717595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45984.535345717595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45984.535345717595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45984.535345717595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45984.535345717595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45984.535345717595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45984.535345717595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45984.535345717595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45984.535345717595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45984.535345717595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45984.535345717595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45984.535345717595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45984.535345717595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45984.535345717595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45984.535345717595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45984.535345717595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45984.535345717595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45984.535345717595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45984.535345717595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45984.535345717595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45984.535345717595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45984.535345717595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45984.535345717595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45984.535345717595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45984.535345717595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45984.535345717595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45984.535345717595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45984.535345717595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45984.535345717595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45984.535345717595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45984.535345717595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45984.535345717595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45984.535345717595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45984.535345717595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45984.535345717595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45984.535345717595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45984.535345717595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45984.535345717595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45984.535345717595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45984.535345717595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45984.535345717595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45984.535345717595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45984.535345717595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45984.535345717595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45984.535345717595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45984.535345717595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45984.535345717595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45984.535345717595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45984.535345717595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45984.535345717595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45984.535345717595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45984.535345717595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45984.535345717595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45984.535345717595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45984.535345717595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45984.535345717595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45984.535345717595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45984.535345717595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45984.535345717595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45984.535345717595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45984.535345717595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45984.535345717595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45984.535345717595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45984.535345717595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45984.535345717595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45984.535345717595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45984.535345717595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45984.535345717595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45984.535345717595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45984.535345717595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45984.535345717595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45984.535345717595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45984.535345717595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45984.535345717595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45984.535345717595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45984.535345717595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45984.535345717595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45984.535345717595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45984.535345717595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45984.535345717595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45984.535345717595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45984.535345717595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45984.535345717595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45984.535345717595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45984.535345717595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45984.535345717595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45984.535345717595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45984.535345717595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45984.535345717595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45984.535345717595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45984.535345717595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45984.535345717595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45984.535345717595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45984.535345717595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45984.535345717595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45984.535345717595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45984.535345717595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45984.535345717595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45984.535345717595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45984.535345717595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45984.535345717595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45984.535345717595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45984.535345717595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45984.535345717595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45984.535345717595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45984.535345717595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45984.535345717595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45984.535345717595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45984.535345717595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45984.535345717595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45984.535345717595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45984.535345717595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45984.535345717595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45984.535345717595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45984.535345717595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45984.535345717595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45984.535345717595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45984.535345717595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45984.535345717595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45984.535345717595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45984.535345717595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45984.535345717595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45984.535345717595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45984.535345717595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45984.535345717595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45984.535345717595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45984.535345717595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45984.535345717595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45984.535345717595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45984.535345717595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45984.535345717595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45984.535345717595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45984.535345717595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45984.535345717595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45984.535345717595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45984.535345717595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45984.535345717595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45984.535345717595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45984.535345717595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45984.535345717595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45984.535345717595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45984.535345717595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45984.535345717595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45984.535345717595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45984.535345717595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45984.535345717595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45984.535345717595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45984.535345717595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45984.535345717595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45984.535345717595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45984.535345717595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45984.535345717595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45984.535345717595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45984.535345717595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45984.535345717595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45984.535345717595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45984.535345717595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45984.535345717595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45984.535345717595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45984.535345717595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45984.535345717595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45984.535345717595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45984.535345717595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45984.535345717595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45984.535345717595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45984.535345717595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45984.535345717595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45984.535345717595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45984.535345717595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45984.535345717595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45984.535345717595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45984.535345717595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45984.535345717595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45984.535345717595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45984.535345717595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45984.535345717595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45984.535345717595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45984.535345717595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45984.535345717595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45984.535345717595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45984.535345717595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45984.535345717595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45984.535345717595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45984.535345717595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45984.535345717595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45984.535345717595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45984.535345717595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45984.535345717595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45984.535345717595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45984.535345717595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45984.535345717595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45984.535345717595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45984.535345717595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45984.535345717595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45984.535345717595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45984.535345717595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45984.535345717595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45984.535345717595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45984.535345717595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45984.535345717595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45984.535345717595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45984.535345717595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45984.535345717595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45984.535345717595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45984.535345717595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45984.535345717595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45984.535345717595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45984.535345717595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45984.535345717595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45984.535345717595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45984.535345717595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45984.535345717595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45984.535345717595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45984.535345717595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45984.535345717595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45984.535345717595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45984.535345717595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45984.535345717595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45984.535345717595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45984.535345717595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45984.535345717595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45984.535345717595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45984.535345717595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45984.535345717595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45984.535345717595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45984.535345717595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45984.535345717595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45984.535345717595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45984.535345717595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45984.535345717595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45984.535345717595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45984.535345717595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45984.535345717595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45984.535345717595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45984.535345717595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45984.535345717595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45984.535345717595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45984.535345717595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45984.535345717595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45984.535345717595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45984.535345717595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45984.535345717595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45984.535345717595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45984.535345717595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45984.535345717595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45984.535345717595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45984.535345717595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45984.535345717595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45984.535345717595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45984.535345717595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45984.535345717595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45984.535345717595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45984.535345717595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45984.535345717595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45984.535345717595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45984.535345717595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45984.535345717595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45984.535345717595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45984.535345717595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45984.535345717595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45984.535345717595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45984.535345717595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45984.535345717595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45984.535345717595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45984.535345717595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45984.535345717595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45984.535345717595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45984.535345717595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45984.535345717595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45984.535345717595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45984.535345717595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45984.535345717595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45984.535345717595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45984.535345717595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45984.535345717595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45984.535345717595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45984.535345717595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45984.535345717595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45984.535345717595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45984.535345717595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45984.535345717595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45984.535345717595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45984.535345717595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45984.535345717595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45984.535345717595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45984.535345717595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45984.535345717595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45984.535345717595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45984.535345717595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45984.535345717595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45984.535345717595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45984.535345717595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45984.535345717595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45984.535345717595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45984.535345717595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45984.535345717595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45984.535345717595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45984.535345717595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45984.535345717595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45984.535345717595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45984.535345717595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45984.535345717595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45984.535345717595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45984.535345717595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45984.535345717595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45984.535345717595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45984.535345717595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45984.535345717595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45984.535345717595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45984.535345717595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45984.535345717595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45984.535345717595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45984.535345717595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45984.535345717595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45984.535345717595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45984.535345717595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45984.535345717595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45984.535345717595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45984.535345717595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45984.535345717595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45984.535345717595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45984.535345717595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45984.535345717595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45984.535345717595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45984.535345717595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45984.535345717595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45984.535345717595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45984.535345717595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45984.535345717595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45984.535345717595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45984.535345717595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45984.535345717595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45984.535345717595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45984.535345717595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45984.535345717595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45984.535345717595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45984.535345717595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45984.535345717595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45984.535345717595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45984.535345717595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45984.535345717595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45984.535345717595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45984.535345717595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45984.535345717595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45984.535345717595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45984.535345717595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45984.535345717595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45984.535345717595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45984.535345717595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45984.535345717595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45984.535345717595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45984.535345717595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45984.535345717595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45984.535345717595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45984.535345717595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45984.535345717595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45984.535345717595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45984.535345717595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45984.535345717595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45984.535345717595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45984.535345717595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45984.535345717595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45984.535345717595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45984.535345717595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45984.535345717595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45984.535345717595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45984.535345717595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45984.535345717595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45984.535345717595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45984.535345717595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45984.535345717595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45984.535345717595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45984.535345717595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45984.535345717595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45984.535345717595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45984.535345717595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45984.535345717595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45984.535345717595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45984.535345717595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45984.535345717595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45984.535345717595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45984.535345717595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45984.535345717595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45984.535345717595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45984.535345717595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45984.535345717595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45984.535345717595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45984.535345717595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45984.535345717595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45984.535345717595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45984.535345717595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45984.535345717595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45984.535345717595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45984.535345717595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45984.535345717595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45984.535345717595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45984.535345717595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45984.535345717595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45984.535345717595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45984.535345717595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45984.535345717595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45984.535345717595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45984.535345717595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45984.535345717595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45984.535345717595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45984.535345717595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45984.535345717595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45984.535345717595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45984.535345717595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45984.535345717595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45984.535345717595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45984.535345717595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45984.535345717595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45984.535345717595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45984.535345717595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45984.535345717595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45984.535345717595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45984.535345717595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45984.535345717595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45984.535345717595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45984.535345717595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45984.535345717595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45984.535345717595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45984.535345717595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45984.535345717595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45984.535345717595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45984.535345717595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45984.535345717595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45984.535345717595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45984.535345717595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45984.535345717595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45984.535345717595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45984.535345717595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45984.535345717595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45984.535345717595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45984.535345717595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45984.535345717595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45984.535345717595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45984.535345717595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45984.535345717595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45984.535345717595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45984.535345717595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45984.535345717595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45984.535345717595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45984.535345717595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45984.535345717595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45984.535345717595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45984.535345717595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45984.535345717595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45984.535345717595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45984.535345717595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45984.535345717595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45984.535345717595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45984.535345717595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45984.535345717595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45984.535345717595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45984.535345717595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45984.535345717595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45984.535345717595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45984.535345717595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45984.535345717595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45984.535345717595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45984.535345717595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45984.535345717595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45984.535345717595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45984.535345717595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45984.535345717595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45984.535345717595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45984.535345717595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45984.535345717595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45984.535345717595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45984.535345717595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45984.535345717595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45984.535345717595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45984.535345717595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45984.535345717595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45984.535345717595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45984.535345717595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45984.535345717595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45984.535345717595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45984.535345717595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45984.535345717595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45984.535345717595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45984.535345717595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45984.535345717595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45984.535345717595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45984.535345717595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45984.535345717595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45984.535345717595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45984.535345717595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45984.535345717595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45984.535345717595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45984.535345717595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45984.535345717595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45984.535345717595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45984.535345717595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45984.535345717595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45984.535345717595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45984.535345717595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45984.535345717595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45984.535345717595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45984.535345717595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45984.535345717595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45984.535345717595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45984.535345717595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45984.535345717595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45984.535345717595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45984.535345717595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45984.535345717595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45984.535345717595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45984.535345717595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45984.535345717595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45984.535345717595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45984.535345717595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45984.535345717595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45984.535345717595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45984.535345717595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45984.535345717595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45984.535345717595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45984.535345717595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45984.535345717595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45984.535345717595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45984.535345717595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45984.535345717595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45984.535345717595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45984.535345717595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45984.535345717595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45984.535345717595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45984.535345717595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45984.535345717595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45984.535345717595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45984.535345717595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45984.535345717595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45984.535345717595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45984.535345717595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45984.535345717595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45984.535345717595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45984.535345717595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45984.535345717595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45984.535345717595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45984.535345717595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45984.535345717595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45984.535345717595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45984.535345717595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45984.535345717595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45984.535345717595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45984.535345717595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45984.535345717595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45984.535345717595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45984.535345717595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45984.535345717595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45984.535345717595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45984.535345717595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45984.535345717595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45984.535345717595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45984.535345717595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45984.535345717595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45984.535345717595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45984.535345717595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45984.535345717595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45984.535345717595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45984.535345717595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45984.535345717595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45984.535345717595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45984.535345717595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45984.535345717595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45984.535345717595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45984.535345717595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45984.535345717595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45984.535345717595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45984.535345717595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45984.535345717595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45984.535345717595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45984.535345717595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45984.535345717595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45984.535345717595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45984.535345717595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45984.535345717595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45984.535345717595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45984.535345717595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45984.535345717595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45984.535345717595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45984.535345717595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45984.535345717595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45984.535345717595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45984.535345717595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45984.535345717595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45984.535345717595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45984.535345717595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45984.535345717595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45984.535345717595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45984.535345717595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45984.535345717595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45984.535345717595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45984.535345717595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45984.535345717595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45984.535345717595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45984.535345717595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45984.535345717595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45984.535345717595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45984.535345717595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45984.535345717595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45984.535345717595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45984.535345717595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45984.535345717595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45984.535345717595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45984.535345717595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45984.535345717595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45984.535345717595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45984.535345717595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45984.535345717595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45984.535345717595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45984.535345717595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45984.535345717595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45984.535345717595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45984.535345717595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45984.535345717595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45984.535345717595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45984.535345717595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45984.535345717595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45984.535345717595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45984.535345717595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45984.535345717595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45984.535345717595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45984.535345717595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45984.535345717595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45984.535345717595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45984.535345717595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45984.535345717595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45984.535345717595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45984.535345717595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45984.535345717595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45984.535345717595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45984.535345717595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45984.535345717595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45984.535345717595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45984.535345717595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45984.535345717595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45984.535345717595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45984.535345717595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45984.535345717595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45984.535345717595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45984.535345717595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45984.535345717595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45984.535345717595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45984.535345717595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45984.535345717595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45984.535345717595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45984.535345717595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45984.535345717595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45984.535345717595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45984.535345717595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45984.535345717595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45984.535345717595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45984.535345717595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45984.535345717595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45984.535345717595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45984.535345717595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45984.535345717595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45984.535345717595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45984.535345717595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45984.535345717595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45984.535345717595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45984.535345717595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45984.535345717595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45984.535345717595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45984.535345717595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45984.535345717595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45984.535345717595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45984.535345717595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45984.535345717595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45984.535345717595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45984.535345717595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45984.535345717595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45984.535345717595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45984.535345717595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45984.535345717595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45984.535345717595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45984.535345717595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45984.535345717595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45984.535345717595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45984.535345717595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45984.535345717595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45984.535345717595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45984.535345717595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45984.535345717595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45984.535345717595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45984.535345717595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45984.535345717595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45984.535345717595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45984.535345717595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45984.535345717595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45984.535345717595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45984.535345717595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45984.535345717595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45984.535345717595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45984.535345717595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45984.535345717595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45984.535345717595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45984.535345717595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45984.535345717595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45984.535345717595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45984.535345717595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45984.535345717595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45984.535345717595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45984.535345717595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45984.535345717595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45984.535345717595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45984.535345717595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45984.535345717595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45984.535345717595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45984.535345717595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45984.535345717595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45984.535345717595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45984.535345717595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45984.535345717595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45984.535345717595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45984.535345717595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45984.535345717595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45984.535345717595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45984.535345717595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45984.535345717595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45984.535345717595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45984.535345717595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45984.535345717595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45984.535345717595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45984.535345717595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45984.535345717595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45984.535345717595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45984.535345717595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45984.535345717595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45984.535345717595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45984.535345717595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45984.535345717595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45984.535345717595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45984.535345717595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45984.535345717595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45984.535345717595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45984.535345717595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45984.535345717595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45984.535345717595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45984.535345717595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45984.535345717595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45984.535345717595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45984.535345717595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45984.535345717595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45984.535345717595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45984.535345717595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45984.535345717595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45984.535345717595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45984.535345717595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45984.535345717595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45984.535345717595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45984.535345717595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45984.535345717595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45984.535345717595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45984.535345717595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45984.535345717595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45984.535345717595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45984.535345717595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45984.535345717595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45984.535345717595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45984.535345717595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45984.535345717595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45984.535345717595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45984.535345717595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45984.535345717595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45984.535345717595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45984.535345717595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45984.535345717595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45984.535345717595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45984.535345717595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45984.535345717595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45984.535345717595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45984.535345717595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45984.535345717595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45984.535345717595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45984.535345717595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45984.535345717595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45984.535345717595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45984.535345717595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45984.535345717595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45984.535345717595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45984.535345717595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45984.535345717595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45984.535345717595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45984.535345717595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45984.535345717595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45984.535345717595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45984.535345717595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45984.535345717595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45984.535345717595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45984.535345717595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45984.535345717595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45984.535345717595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45984.535345717595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45984.535345717595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45984.535345717595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45984.535345717595</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7"/>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281.054628124999</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4.2232175925164483E-2</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36626</v>
      </c>
      <c r="E4" s="94" t="s">
        <v>39021</v>
      </c>
      <c r="F4" s="95"/>
      <c r="G4" s="96">
        <f t="shared" ref="G4:G51" ca="1" si="0">IFERROR(NOW()-F4,"")</f>
        <v>45984.535345717595</v>
      </c>
      <c r="H4" s="95">
        <v>45984.442442129628</v>
      </c>
      <c r="I4" s="113" t="str">
        <f>IFERROR(VLOOKUP(D4,DB!A:F,6,0),"")</f>
        <v>SCECO</v>
      </c>
      <c r="J4" s="113" t="str">
        <f>IFERROR(VLOOKUP(D4,DB!A:G,7,0),"")</f>
        <v>Dead</v>
      </c>
      <c r="K4" s="97" t="s">
        <v>39114</v>
      </c>
      <c r="L4" s="91" t="str">
        <f>IFERROR(VLOOKUP(D4,DB!A:I,9,0),"")</f>
        <v>Latis</v>
      </c>
    </row>
    <row r="5" spans="1:16" ht="15" customHeight="1">
      <c r="A5" s="113"/>
      <c r="B5" s="113" t="str">
        <f>IFERROR(VLOOKUP(D5,DB!A:K,11,0),"")</f>
        <v/>
      </c>
      <c r="C5" s="93"/>
      <c r="D5" s="91"/>
      <c r="E5" s="94"/>
      <c r="F5" s="95"/>
      <c r="G5" s="96">
        <f t="shared" ca="1" si="0"/>
        <v>45984.535345717595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45984.535345717595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45984.535345717595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45984.535345717595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45984.535345717595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45984.535345717595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45984.535345717595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45984.535345717595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45984.535345717595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45984.535345717595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45984.535345717595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45984.535345717595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45984.535345717595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45984.535345717595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45984.535345717595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45984.535345717595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45984.535345717595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45984.535345717595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45984.535345717595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45984.535345717595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45984.535345717595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45984.535345717595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45984.535345717595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45984.535345717595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45984.535345717595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45984.535345717595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45984.535345717595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45984.535345717595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45984.535345717595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45984.535345717595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45984.535345717595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45984.535345717595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45984.535345717595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45984.535345717595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45984.535345717595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45984.535345717595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45984.535345717595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45984.535345717595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45984.535345717595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45984.535345717595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45984.535345717595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45984.535345717595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45984.535345717595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45984.535345717595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45984.535345717595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45984.535345717595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45984.535345717595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45984.535345717595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45984.535345717595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45984.535345717595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45984.535345717595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45984.535345717595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45984.535345717595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45984.535345717595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45984.535345717595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45984.535345717595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45984.535345717595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45984.535345717595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45984.535345717595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45984.535345717595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45984.535345717595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45984.535345717595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45984.535345717595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45984.535345717595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45984.535345717595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45984.535345717595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45984.535345717595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45984.535345717595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45984.535345717595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45984.535345717595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45984.535345717595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45984.535345717595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45984.535345717595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45984.535345717595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45984.535345717595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45984.535345717595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45984.535345717595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45984.535345717595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45984.535345717595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45984.535345717595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45984.535345717595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45984.535345717595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45984.535345717595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45984.535345717595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45984.535345717595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45984.535345717595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45984.535345717595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45984.535345717595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45984.535345717595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45984.535345717595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45984.535345717595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45984.535345717595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45984.535345717595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45984.535345717595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45984.535345717595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45984.535345717595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45984.535345717595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45984.535345717595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45984.535345717595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45984.535345717595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45984.535345717595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45984.535345717595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45984.535345717595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45984.535345717595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45984.535345717595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45984.535345717595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45984.535345717595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45984.535345717595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45984.535345717595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45984.535345717595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45984.535345717595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45984.535345717595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45984.535345717595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45984.535345717595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45984.535345717595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45984.535345717595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45984.535345717595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45984.535345717595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45984.535345717595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45984.535345717595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45984.535345717595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45984.535345717595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45984.535345717595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45984.535345717595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45984.535345717595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45984.535345717595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45984.535345717595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45984.535345717595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45984.535345717595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45984.535345717595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45984.535345717595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45984.535345717595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45984.535345717595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45984.535345717595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45984.535345717595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45984.535345717595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45984.535345717595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45984.535345717595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45984.535345717595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45984.535345717595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45984.535345717595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45984.535345717595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45984.535345717595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45984.535345717595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45984.535345717595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45984.535345717595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45984.535345717595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45984.535345717595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45984.535345717595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45984.535345717595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45984.535345717595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45984.535345717595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45984.535345717595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45984.535345717595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45984.535345717595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45984.535345717595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45984.535345717595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45984.535345717595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45984.535345717595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45984.535345717595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45984.535345717595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45984.535345717595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45984.535345717595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45984.535345717595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45984.535345717595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45984.535345717595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45984.535345717595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45984.535345717595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45984.535345717595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45984.535345717595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45984.535345717595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45984.535345717595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45984.535345717595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45984.535345717595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45984.535345717595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45984.535345717595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45984.535345717595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45984.535345717595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45984.535345717595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45984.535345717595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45984.535345717595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45984.535345717595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45984.535345717595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45984.535345717595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45984.535345717595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45984.535345717595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45984.535345717595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45984.535345717595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45984.535345717595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45984.535345717595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45984.535345717595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45984.535345717595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45984.535345717595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45984.535345717595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45984.535345717595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45984.535345717595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45984.535345717595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45984.535345717595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45984.535345717595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45984.535345717595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45984.535345717595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45984.535345717595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45984.535345717595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45984.535345717595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45984.535345717595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45984.535345717595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45984.535345717595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45984.535345717595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45984.535345717595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45984.535345717595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45984.535345717595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45984.535345717595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45984.535345717595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45984.535345717595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45984.535345717595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45984.535345717595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45984.535345717595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45984.535345717595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45984.535345717595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45984.535345717595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45984.535345717595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45984.535345717595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45984.535345717595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45984.535345717595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45984.535345717595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45984.535345717595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45984.535345717595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45984.535345717595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45984.535345717595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45984.535345717595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45984.535345717595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45984.535345717595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45984.535345717595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45984.535345717595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45984.535345717595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45984.535345717595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45984.535345717595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45984.535345717595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45984.535345717595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45984.535345717595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45984.535345717595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45984.535345717595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45984.535345717595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45984.535345717595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45984.535345717595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45984.535345717595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45984.535345717595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45984.535345717595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45984.535345717595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45984.535345717595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45984.535345717595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45984.535345717595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45984.535345717595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45984.535345717595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45984.535345717595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45984.535345717595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45984.535345717595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45984.535345717595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45984.535345717595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45984.535345717595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45984.535345717595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45984.535345717595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45984.535345717595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45984.535345717595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45984.535345717595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45984.535345717595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45984.535345717595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45984.535345717595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45984.535345717595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45984.535345717595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45984.535345717595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45984.535345717595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45984.535345717595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45984.535345717595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45984.535345717595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45984.535345717595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45984.535345717595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45984.535345717595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45984.535345717595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45984.535345717595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45984.535345717595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45984.535345717595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45984.535345717595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45984.535345717595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45984.535345717595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45984.535345717595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45984.535345717595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45984.535345717595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45984.535345717595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45984.535345717595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45984.535345717595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45984.535345717595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45984.535345717595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45984.535345717595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45984.535345717595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45984.535345717595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45984.535345717595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45984.535345717595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45984.535345717595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45984.535345717595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45984.535345717595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45984.535345717595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45984.535345717595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45984.535345717595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45984.535345717595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45984.535345717595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45984.535345717595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45984.535345717595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45984.535345717595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45984.535345717595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45984.535345717595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45984.535345717595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45984.535345717595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45984.535345717595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45984.535345717595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45984.535345717595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45984.535345717595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45984.535345717595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45984.535345717595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45984.535345717595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45984.535345717595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45984.535345717595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45984.535345717595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45984.535345717595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45984.535345717595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45984.535345717595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45984.535345717595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45984.535345717595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45984.535345717595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45984.535345717595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45984.535345717595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45984.535345717595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45984.535345717595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45984.535345717595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45984.535345717595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45984.535345717595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45984.535345717595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45984.535345717595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45984.535345717595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45984.535345717595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45984.535345717595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45984.535345717595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45984.535345717595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45984.535345717595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45984.535345717595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45984.535345717595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45984.535345717595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45984.535345717595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45984.535345717595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45984.535345717595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45984.535345717595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45984.535345717595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45984.535345717595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45984.535345717595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45984.535345717595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45984.535345717595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45984.535345717595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45984.535345717595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45984.535345717595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45984.535345717595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45984.535345717595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45984.535345717595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45984.535345717595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45984.535345717595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45984.535345717595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45984.535345717595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45984.535345717595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17" ca="1" si="6">IFERROR(NOW()-F372,"")</f>
        <v>45984.535345717595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45984.535345717595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45984.535345717595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45984.535345717595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45984.535345717595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45984.535345717595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45984.535345717595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45984.535345717595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45984.535345717595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45984.535345717595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45984.535345717595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45984.535345717595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45984.535345717595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45984.535345717595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45984.535345717595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45984.535345717595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45984.535345717595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45984.535345717595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45984.535345717595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45984.535345717595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45984.535345717595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45984.535345717595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45984.535345717595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45984.535345717595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45984.535345717595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45984.535345717595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45984.535345717595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45984.535345717595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45984.535345717595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45984.535345717595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45984.535345717595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45984.535345717595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45984.535345717595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45984.535345717595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45984.535345717595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45984.535345717595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45984.535345717595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45984.535345717595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45984.535345717595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45984.535345717595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45984.535345717595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45984.535345717595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45984.535345717595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45984.535345717595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45984.535345717595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45984.535345717595</v>
      </c>
      <c r="H417" s="95"/>
      <c r="I417" s="113" t="str">
        <f>IFERROR(VLOOKUP(D417,DB!A:F,6,0),"")</f>
        <v/>
      </c>
      <c r="J417" s="113" t="str">
        <f>IFERROR(VLOOKUP(D417,DB!A:G,7,0),"")</f>
        <v/>
      </c>
      <c r="K417" s="97"/>
      <c r="L417" s="91" t="str">
        <f>IFERROR(VLOOKUP(D417,DB!A:I,9,0),"")</f>
        <v/>
      </c>
    </row>
  </sheetData>
  <dataValidations count="2">
    <dataValidation allowBlank="1" showInputMessage="1" showErrorMessage="1" sqref="E1" xr:uid="{A4F81451-56CC-4543-9497-104C4E44EE4B}"/>
    <dataValidation type="list" allowBlank="1" showInputMessage="1" showErrorMessage="1" sqref="E2:E4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2"/>
  <sheetViews>
    <sheetView workbookViewId="0">
      <selection activeCell="K17" sqref="K1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92.703285532406881</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58.346468402778555</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35.874234606482787</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2">
        <v>45977.514803240738</v>
      </c>
      <c r="G5" s="111">
        <f ca="1">IFERROR(NOW()-F5,"")</f>
        <v>7.0205424768573721</v>
      </c>
      <c r="H5" s="122">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2">
        <v>45981.373298611114</v>
      </c>
      <c r="G6" s="111">
        <f ca="1">IFERROR(NOW()-F6,"")</f>
        <v>3.1620471064816229</v>
      </c>
      <c r="H6" s="122">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2</v>
      </c>
      <c r="D7" s="109" t="s">
        <v>33320</v>
      </c>
      <c r="E7" s="109" t="s">
        <v>39021</v>
      </c>
      <c r="F7" s="122">
        <v>45984.303518518522</v>
      </c>
      <c r="G7" s="111">
        <f ca="1">IFERROR(NOW()-F7,"")</f>
        <v>0.23182719907345017</v>
      </c>
      <c r="H7" s="122">
        <v>45984.294062499997</v>
      </c>
      <c r="I7" s="109" t="str">
        <f>IFERROR(VLOOKUP(D7,DB!A:F,6,0),"")</f>
        <v>SCECO</v>
      </c>
      <c r="J7" s="109" t="str">
        <f>IFERROR(VLOOKUP(D7,DB!A:G,7,0),"")</f>
        <v>Dead</v>
      </c>
      <c r="K7" s="109" t="s">
        <v>39126</v>
      </c>
      <c r="L7" s="109" t="str">
        <f>IFERROR(VLOOKUP(D7,DB!A:I,9,0),"")</f>
        <v>Latis</v>
      </c>
    </row>
    <row r="8" spans="1:13">
      <c r="A8" s="109"/>
      <c r="B8" s="109" t="str">
        <f>IFERROR(VLOOKUP(D8,DB!A:K,11,0),"")</f>
        <v/>
      </c>
      <c r="C8" s="109"/>
      <c r="D8" s="109"/>
      <c r="E8" s="109"/>
      <c r="F8" s="109"/>
      <c r="G8" s="111">
        <f ca="1">IFERROR(NOW()-F8,"")</f>
        <v>45984.535345717595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45984.535345717595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45984.535345717595</v>
      </c>
      <c r="H10" s="109"/>
      <c r="I10" s="109" t="str">
        <f>IFERROR(VLOOKUP(D10,DB!A:F,6,0),"")</f>
        <v/>
      </c>
      <c r="J10" s="109" t="str">
        <f>IFERROR(VLOOKUP(D10,DB!A:G,7,0),"")</f>
        <v/>
      </c>
      <c r="K10" s="109"/>
      <c r="L10" s="109" t="str">
        <f>IFERROR(VLOOKUP(D10,DB!A:I,9,0),"")</f>
        <v/>
      </c>
    </row>
    <row r="11" spans="1:13">
      <c r="A11" s="109"/>
      <c r="B11" s="109" t="str">
        <f>IFERROR(VLOOKUP(D11,DB!A:K,11,0),"")</f>
        <v/>
      </c>
      <c r="C11" s="109"/>
      <c r="D11" s="150"/>
      <c r="E11" s="109"/>
      <c r="F11" s="109"/>
      <c r="G11" s="111">
        <f ca="1">IFERROR(NOW()-F11,"")</f>
        <v>45984.535345717595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45984.535345717595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45984.535345717595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45984.535345717595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45984.535345717595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45984.535345717595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45984.535345717595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45984.535345717595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45984.535345717595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45984.535345717595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45984.535345717595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45984.535345717595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45984.535345717595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45984.535345717595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45984.535345717595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45984.535345717595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45984.535345717595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45984.535345717595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45984.535345717595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45984.535345717595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45984.535345717595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45984.535345717595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45984.535345717595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45984.535345717595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45984.535345717595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45984.535345717595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45984.535345717595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45984.535345717595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45984.535345717595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45984.535345717595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45984.535345717595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45984.535345717595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45984.535345717595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45984.535345717595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45984.535345717595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45984.535345717595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45984.535345717595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45984.535345717595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45984.535345717595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45984.535345717595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45984.535345717595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45984.535345717595</v>
      </c>
      <c r="H52" s="109"/>
      <c r="I52" s="109" t="str">
        <f>IFERROR(VLOOKUP(D52,DB!A:F,6,0),"")</f>
        <v/>
      </c>
      <c r="J52" s="109" t="str">
        <f>IFERROR(VLOOKUP(D52,DB!A:G,7,0),"")</f>
        <v/>
      </c>
      <c r="K52" s="109"/>
      <c r="L52" s="109" t="str">
        <f>IFERROR(VLOOKUP(D52,DB!A:I,9,0),"")</f>
        <v/>
      </c>
    </row>
    <row r="53" spans="1:12">
      <c r="A53" s="125"/>
      <c r="B53" s="125" t="str">
        <f>IFERROR(VLOOKUP(D53,DB!A:K,11,0),"")</f>
        <v/>
      </c>
      <c r="C53" s="125"/>
      <c r="D53" s="125"/>
      <c r="E53" s="125"/>
      <c r="F53" s="126"/>
      <c r="G53" s="111">
        <f ca="1">IFERROR(NOW()-F53,"")</f>
        <v>45984.535345717595</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45984.535345717595</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45984.535345717595</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45984.535345717595</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45984.535345717595</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45984.535345717595</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45984.535345717595</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45984.535345717595</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45984.535345717595</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45984.535345717595</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45984.535345717595</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45984.535345717595</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45984.535345717595</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45984.535345717595</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45984.535345717595</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45984.535345717595</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45984.535345717595</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45984.535345717595</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45984.535345717595</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45984.535345717595</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45984.535345717595</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45984.535345717595</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45984.535345717595</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45984.535345717595</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45984.535345717595</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45984.535345717595</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45984.535345717595</v>
      </c>
      <c r="H79" s="126"/>
      <c r="I79" s="125" t="str">
        <f>IFERROR(VLOOKUP(D79,DB!A:F,6,0),"")</f>
        <v/>
      </c>
      <c r="J79" s="125" t="str">
        <f>IFERROR(VLOOKUP(D79,DB!A:G,7,0),"")</f>
        <v/>
      </c>
      <c r="K79" s="125"/>
      <c r="L79" s="125" t="str">
        <f>IFERROR(VLOOKUP(D79,DB!A:I,9,0),"")</f>
        <v/>
      </c>
    </row>
    <row r="80" spans="1:12">
      <c r="A80" s="125"/>
      <c r="B80" s="125" t="str">
        <f>IFERROR(VLOOKUP(D80,DB!A:K,11,0),"")</f>
        <v/>
      </c>
      <c r="C80" s="125"/>
      <c r="D80" s="125"/>
      <c r="E80" s="125"/>
      <c r="F80" s="126"/>
      <c r="G80" s="111">
        <f ca="1">IFERROR(NOW()-F80,"")</f>
        <v>45984.535345717595</v>
      </c>
      <c r="H80" s="126"/>
      <c r="I80" s="125" t="str">
        <f>IFERROR(VLOOKUP(D80,DB!A:F,6,0),"")</f>
        <v/>
      </c>
      <c r="J80" s="125" t="str">
        <f>IFERROR(VLOOKUP(D80,DB!A:G,7,0),"")</f>
        <v/>
      </c>
      <c r="K80" s="125"/>
      <c r="L80" s="125" t="str">
        <f>IFERROR(VLOOKUP(D80,DB!A:I,9,0),"")</f>
        <v/>
      </c>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
  <sheetViews>
    <sheetView tabSelected="1" workbookViewId="0">
      <selection activeCell="K5" sqref="K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39127</v>
      </c>
      <c r="B2" s="145" t="str">
        <f>IFERROR(VLOOKUP(D2,DB!A:K,11,0),"")</f>
        <v>R6</v>
      </c>
      <c r="C2" s="146">
        <v>1</v>
      </c>
      <c r="D2" s="145" t="s">
        <v>35682</v>
      </c>
      <c r="E2" s="109" t="s">
        <v>39100</v>
      </c>
      <c r="F2" s="147"/>
      <c r="G2" s="75">
        <f t="shared" ref="G2" ca="1" si="0">IFERROR(NOW()-F2,"-")</f>
        <v>45984.535345717595</v>
      </c>
      <c r="H2" s="147"/>
      <c r="I2" s="145" t="str">
        <f>IFERROR(VLOOKUP(D2,DB!A:F,6,0),"")</f>
        <v>SCECO</v>
      </c>
      <c r="J2" s="145" t="str">
        <f>IFERROR(VLOOKUP(D2,DB!A:G,7,0),"")</f>
        <v>Dead</v>
      </c>
      <c r="K2" s="148" t="s">
        <v>39128</v>
      </c>
      <c r="L2" s="149" t="str">
        <f>IFERROR(VLOOKUP(D2,DB!A:I,9,0),"")</f>
        <v>Latis</v>
      </c>
    </row>
    <row r="3" spans="1:16382" ht="31.5" customHeight="1">
      <c r="A3" s="144" t="s">
        <v>39129</v>
      </c>
      <c r="B3" s="145" t="str">
        <f>IFERROR(VLOOKUP(D3,DB!A:K,11,0),"")</f>
        <v>R6</v>
      </c>
      <c r="C3" s="146">
        <v>1</v>
      </c>
      <c r="D3" s="145" t="s">
        <v>34952</v>
      </c>
      <c r="E3" s="109" t="s">
        <v>39021</v>
      </c>
      <c r="F3" s="147">
        <v>45984.482118055559</v>
      </c>
      <c r="G3" s="75">
        <f ca="1">IFERROR(NOW()-F3,"-")</f>
        <v>5.3227546290145256E-2</v>
      </c>
      <c r="H3" s="147">
        <v>45984.488067129627</v>
      </c>
      <c r="I3" s="145" t="str">
        <f>IFERROR(VLOOKUP(D3,DB!A:F,6,0),"")</f>
        <v>SCECO</v>
      </c>
      <c r="J3" s="145" t="str">
        <f>IFERROR(VLOOKUP(D3,DB!A:G,7,0),"")</f>
        <v>Good</v>
      </c>
      <c r="K3" s="148" t="s">
        <v>39130</v>
      </c>
      <c r="L3" s="149" t="str">
        <f>IFERROR(VLOOKUP(D3,DB!A:I,9,0),"")</f>
        <v>Latis</v>
      </c>
    </row>
    <row r="4" spans="1:16382" ht="31.5" customHeight="1">
      <c r="A4" s="144"/>
      <c r="B4" s="145" t="str">
        <f>IFERROR(VLOOKUP(D4,DB!A:K,11,0),"")</f>
        <v/>
      </c>
      <c r="C4" s="146"/>
      <c r="D4" s="145"/>
      <c r="E4" s="109"/>
      <c r="F4" s="147"/>
      <c r="G4" s="75">
        <f ca="1">IFERROR(NOW()-F4,"-")</f>
        <v>45984.535345601849</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5"/>
      <c r="E5" s="109"/>
      <c r="F5" s="147"/>
      <c r="G5" s="75">
        <f ca="1">IFERROR(NOW()-F5,"-")</f>
        <v>45984.535345601849</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3"/>
      <c r="E6" s="109"/>
      <c r="F6" s="147"/>
      <c r="G6" s="75">
        <f ca="1">IFERROR(NOW()-F6,"-")</f>
        <v>45984.535345601849</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45984.535345601849</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45984.535345601849</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45984.535345601849</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45984.535345601849</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45984.535345601849</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45984.535345601849</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3"/>
      <c r="E13" s="109"/>
      <c r="F13" s="147"/>
      <c r="G13" s="75">
        <f ca="1">IFERROR(NOW()-F13,"-")</f>
        <v>45984.535345601849</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45984.535345601849</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45984.535345601849</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45984.535345601849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45984.535345601849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45984.535345601849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45984.535345601849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3"/>
      <c r="E20" s="109"/>
      <c r="F20" s="147"/>
      <c r="G20" s="75">
        <f ca="1">IFERROR(NOW()-F20,"-")</f>
        <v>45984.535345601849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45984.535345601849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45984.535345601849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45984.535345601849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45984.535345601849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45984.535345601849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45984.535345601849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3"/>
      <c r="E27" s="109"/>
      <c r="F27" s="147"/>
      <c r="G27" s="75">
        <f ca="1">IFERROR(NOW()-F27,"-")</f>
        <v>45984.535345601849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45984.535345601849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45984.535345601849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45984.535345601849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45984.535345601849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45984.535345601849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45984.535345601849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3"/>
      <c r="E34" s="109"/>
      <c r="F34" s="147"/>
      <c r="G34" s="75">
        <f ca="1">IFERROR(NOW()-F34,"-")</f>
        <v>45984.535345601849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45984.535345601849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45984.535345601849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45984.535345601849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45984.535345601849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45984.535345601849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45984.535345601849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3"/>
      <c r="E41" s="109"/>
      <c r="F41" s="147"/>
      <c r="G41" s="75">
        <f ca="1">IFERROR(NOW()-F41,"-")</f>
        <v>45984.535345601849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45984.535345601849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45984.535345601849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45984.535345601849</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45984.535345601849</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5"/>
      <c r="E46" s="109"/>
      <c r="F46" s="147"/>
      <c r="G46" s="75">
        <f ca="1">IFERROR(NOW()-F46,"-")</f>
        <v>45984.535345601849</v>
      </c>
      <c r="H46" s="147"/>
      <c r="I46" s="145" t="str">
        <f>IFERROR(VLOOKUP(D46,DB!A:F,6,0),"")</f>
        <v/>
      </c>
      <c r="J46" s="145" t="str">
        <f>IFERROR(VLOOKUP(D46,DB!A:G,7,0),"")</f>
        <v/>
      </c>
      <c r="K46" s="148"/>
      <c r="L46" s="149" t="str">
        <f>IFERROR(VLOOKUP(D46,DB!A:I,9,0),"")</f>
        <v/>
      </c>
    </row>
  </sheetData>
  <dataValidations count="2">
    <dataValidation allowBlank="1" showInputMessage="1" showErrorMessage="1" sqref="E1" xr:uid="{9E1BC488-8814-4F8A-8DBE-742B3278AB71}"/>
    <dataValidation type="list" allowBlank="1" showInputMessage="1" showErrorMessage="1" sqref="E2:E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2025-11-23T09:51:38Z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